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https://kbnationalebibliotheek.sharepoint.com/sites/afdeling.onderzoek_OB_Onderzoek/Shared Documents/Bibliotheekmonitor/Projecten/Gegevenslevering Wsob 2021/05 Analyse/"/>
    </mc:Choice>
  </mc:AlternateContent>
  <xr:revisionPtr revIDLastSave="8" documentId="8_{9858C142-1D77-44FB-84D7-15F81FDEE2CE}" xr6:coauthVersionLast="47" xr6:coauthVersionMax="47" xr10:uidLastSave="{6D967A73-06DE-459D-8652-3C3B1A7E8A77}"/>
  <bookViews>
    <workbookView xWindow="28680" yWindow="-120" windowWidth="29040" windowHeight="15840" xr2:uid="{00000000-000D-0000-FFFF-FFFF00000000}"/>
  </bookViews>
  <sheets>
    <sheet name="Bronnen" sheetId="4" r:id="rId1"/>
    <sheet name="Basisbibliotheken" sheetId="5" r:id="rId2"/>
    <sheet name="Provincies"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90" i="5" l="1"/>
  <c r="L18" i="6"/>
  <c r="N17" i="6"/>
  <c r="N18" i="6" s="1"/>
  <c r="M17" i="6"/>
  <c r="M18" i="6" s="1"/>
  <c r="L17" i="6"/>
  <c r="K17" i="6"/>
  <c r="K18" i="6" s="1"/>
  <c r="J17" i="6"/>
  <c r="J18" i="6" s="1"/>
  <c r="I17" i="6"/>
  <c r="I18" i="6" s="1"/>
  <c r="G17" i="6"/>
  <c r="F17" i="6"/>
  <c r="F18" i="6" s="1"/>
  <c r="E17" i="6"/>
  <c r="D17" i="6"/>
  <c r="C17" i="6"/>
  <c r="Q15" i="6"/>
  <c r="O15" i="6"/>
  <c r="N15" i="6"/>
  <c r="H15" i="6"/>
  <c r="Q14" i="6"/>
  <c r="O14" i="6"/>
  <c r="N14" i="6"/>
  <c r="H14" i="6"/>
  <c r="Q13" i="6"/>
  <c r="O13" i="6"/>
  <c r="N13" i="6"/>
  <c r="H13" i="6"/>
  <c r="Q12" i="6"/>
  <c r="O12" i="6"/>
  <c r="N12" i="6"/>
  <c r="H12" i="6"/>
  <c r="Q11" i="6"/>
  <c r="O11" i="6"/>
  <c r="N11" i="6"/>
  <c r="H11" i="6"/>
  <c r="Q10" i="6"/>
  <c r="O10" i="6"/>
  <c r="N10" i="6"/>
  <c r="H10" i="6"/>
  <c r="Q9" i="6"/>
  <c r="O9" i="6"/>
  <c r="N9" i="6"/>
  <c r="H9" i="6"/>
  <c r="Q8" i="6"/>
  <c r="O8" i="6"/>
  <c r="N8" i="6"/>
  <c r="H8" i="6"/>
  <c r="Q7" i="6"/>
  <c r="O7" i="6"/>
  <c r="N7" i="6"/>
  <c r="H7" i="6"/>
  <c r="Q6" i="6"/>
  <c r="O6" i="6"/>
  <c r="N6" i="6"/>
  <c r="H6" i="6"/>
  <c r="Q5" i="6"/>
  <c r="O5" i="6"/>
  <c r="N5" i="6"/>
  <c r="H5" i="6"/>
  <c r="Q4" i="6"/>
  <c r="O4" i="6"/>
  <c r="N4" i="6"/>
  <c r="H4" i="6"/>
  <c r="Q3" i="6"/>
  <c r="O3" i="6"/>
  <c r="O17" i="6" s="1"/>
  <c r="N3" i="6"/>
  <c r="H3" i="6"/>
  <c r="H17" i="6" s="1"/>
  <c r="Q188" i="5"/>
  <c r="P188" i="5"/>
  <c r="I188" i="5"/>
  <c r="N186" i="5"/>
  <c r="M186" i="5"/>
  <c r="L186" i="5"/>
  <c r="K186" i="5"/>
  <c r="P186" i="5" s="1"/>
  <c r="Q186" i="5" s="1"/>
  <c r="H186" i="5"/>
  <c r="G186" i="5"/>
  <c r="F186" i="5"/>
  <c r="E186" i="5"/>
  <c r="D186" i="5"/>
  <c r="I186" i="5" s="1"/>
  <c r="P185" i="5"/>
  <c r="Q185" i="5" s="1"/>
  <c r="I185" i="5"/>
  <c r="P184" i="5"/>
  <c r="Q184" i="5" s="1"/>
  <c r="I184" i="5"/>
  <c r="P183" i="5"/>
  <c r="Q183" i="5" s="1"/>
  <c r="I183" i="5"/>
  <c r="Q182" i="5"/>
  <c r="P182" i="5"/>
  <c r="I182" i="5"/>
  <c r="P181" i="5"/>
  <c r="Q181" i="5" s="1"/>
  <c r="I181" i="5"/>
  <c r="P180" i="5"/>
  <c r="Q180" i="5" s="1"/>
  <c r="I180" i="5"/>
  <c r="P179" i="5"/>
  <c r="Q179" i="5" s="1"/>
  <c r="I179" i="5"/>
  <c r="Q178" i="5"/>
  <c r="P178" i="5"/>
  <c r="I178" i="5"/>
  <c r="P177" i="5"/>
  <c r="Q177" i="5" s="1"/>
  <c r="I177" i="5"/>
  <c r="P176" i="5"/>
  <c r="Q176" i="5" s="1"/>
  <c r="I176" i="5"/>
  <c r="P175" i="5"/>
  <c r="Q175" i="5" s="1"/>
  <c r="I175" i="5"/>
  <c r="Q174" i="5"/>
  <c r="P174" i="5"/>
  <c r="I174" i="5"/>
  <c r="P173" i="5"/>
  <c r="Q173" i="5" s="1"/>
  <c r="I173" i="5"/>
  <c r="P172" i="5"/>
  <c r="Q172" i="5" s="1"/>
  <c r="I172" i="5"/>
  <c r="P171" i="5"/>
  <c r="Q171" i="5" s="1"/>
  <c r="I171" i="5"/>
  <c r="Q170" i="5"/>
  <c r="P170" i="5"/>
  <c r="I170" i="5"/>
  <c r="P169" i="5"/>
  <c r="Q169" i="5" s="1"/>
  <c r="I169" i="5"/>
  <c r="P168" i="5"/>
  <c r="Q168" i="5" s="1"/>
  <c r="I168" i="5"/>
  <c r="P167" i="5"/>
  <c r="I167" i="5"/>
  <c r="Q167" i="5" s="1"/>
  <c r="Q166" i="5"/>
  <c r="P166" i="5"/>
  <c r="I166" i="5"/>
  <c r="P165" i="5"/>
  <c r="Q165" i="5" s="1"/>
  <c r="I165" i="5"/>
  <c r="P164" i="5"/>
  <c r="Q164" i="5" s="1"/>
  <c r="I164" i="5"/>
  <c r="N161" i="5"/>
  <c r="M161" i="5"/>
  <c r="L161" i="5"/>
  <c r="K161" i="5"/>
  <c r="P161" i="5" s="1"/>
  <c r="Q161" i="5" s="1"/>
  <c r="H161" i="5"/>
  <c r="G161" i="5"/>
  <c r="F161" i="5"/>
  <c r="E161" i="5"/>
  <c r="D161" i="5"/>
  <c r="I161" i="5" s="1"/>
  <c r="P160" i="5"/>
  <c r="I160" i="5"/>
  <c r="Q160" i="5" s="1"/>
  <c r="Q159" i="5"/>
  <c r="P159" i="5"/>
  <c r="I159" i="5"/>
  <c r="P158" i="5"/>
  <c r="Q158" i="5" s="1"/>
  <c r="I158" i="5"/>
  <c r="N155" i="5"/>
  <c r="P155" i="5" s="1"/>
  <c r="M155" i="5"/>
  <c r="L155" i="5"/>
  <c r="K155" i="5"/>
  <c r="H155" i="5"/>
  <c r="G155" i="5"/>
  <c r="F155" i="5"/>
  <c r="E155" i="5"/>
  <c r="I155" i="5" s="1"/>
  <c r="D155" i="5"/>
  <c r="P154" i="5"/>
  <c r="Q154" i="5" s="1"/>
  <c r="I154" i="5"/>
  <c r="P153" i="5"/>
  <c r="Q153" i="5" s="1"/>
  <c r="I153" i="5"/>
  <c r="Q152" i="5"/>
  <c r="P152" i="5"/>
  <c r="I152" i="5"/>
  <c r="P151" i="5"/>
  <c r="Q151" i="5" s="1"/>
  <c r="I151" i="5"/>
  <c r="P150" i="5"/>
  <c r="Q150" i="5" s="1"/>
  <c r="I150" i="5"/>
  <c r="P149" i="5"/>
  <c r="Q149" i="5" s="1"/>
  <c r="I149" i="5"/>
  <c r="Q148" i="5"/>
  <c r="P148" i="5"/>
  <c r="I148" i="5"/>
  <c r="P147" i="5"/>
  <c r="Q147" i="5" s="1"/>
  <c r="I147" i="5"/>
  <c r="I146" i="5"/>
  <c r="P145" i="5"/>
  <c r="Q145" i="5" s="1"/>
  <c r="I145" i="5"/>
  <c r="N142" i="5"/>
  <c r="P142" i="5" s="1"/>
  <c r="Q142" i="5" s="1"/>
  <c r="M142" i="5"/>
  <c r="L142" i="5"/>
  <c r="K142" i="5"/>
  <c r="H142" i="5"/>
  <c r="G142" i="5"/>
  <c r="F142" i="5"/>
  <c r="E142" i="5"/>
  <c r="I142" i="5" s="1"/>
  <c r="D142" i="5"/>
  <c r="P141" i="5"/>
  <c r="Q141" i="5" s="1"/>
  <c r="I141" i="5"/>
  <c r="P140" i="5"/>
  <c r="I140" i="5"/>
  <c r="Q140" i="5" s="1"/>
  <c r="Q139" i="5"/>
  <c r="P139" i="5"/>
  <c r="I139" i="5"/>
  <c r="P138" i="5"/>
  <c r="Q138" i="5" s="1"/>
  <c r="I138" i="5"/>
  <c r="P137" i="5"/>
  <c r="Q137" i="5" s="1"/>
  <c r="I137" i="5"/>
  <c r="P136" i="5"/>
  <c r="I136" i="5"/>
  <c r="Q136" i="5" s="1"/>
  <c r="Q135" i="5"/>
  <c r="P135" i="5"/>
  <c r="I135" i="5"/>
  <c r="P134" i="5"/>
  <c r="Q134" i="5" s="1"/>
  <c r="I134" i="5"/>
  <c r="P133" i="5"/>
  <c r="Q133" i="5" s="1"/>
  <c r="I133" i="5"/>
  <c r="P132" i="5"/>
  <c r="I132" i="5"/>
  <c r="Q132" i="5" s="1"/>
  <c r="Q131" i="5"/>
  <c r="P131" i="5"/>
  <c r="I131" i="5"/>
  <c r="P130" i="5"/>
  <c r="Q130" i="5" s="1"/>
  <c r="I130" i="5"/>
  <c r="P129" i="5"/>
  <c r="Q129" i="5" s="1"/>
  <c r="I129" i="5"/>
  <c r="P128" i="5"/>
  <c r="I128" i="5"/>
  <c r="Q128" i="5" s="1"/>
  <c r="Q127" i="5"/>
  <c r="P127" i="5"/>
  <c r="I127" i="5"/>
  <c r="P126" i="5"/>
  <c r="Q126" i="5" s="1"/>
  <c r="I126" i="5"/>
  <c r="P125" i="5"/>
  <c r="Q125" i="5" s="1"/>
  <c r="I125" i="5"/>
  <c r="P124" i="5"/>
  <c r="I124" i="5"/>
  <c r="Q124" i="5" s="1"/>
  <c r="Q123" i="5"/>
  <c r="P123" i="5"/>
  <c r="I123" i="5"/>
  <c r="P122" i="5"/>
  <c r="Q122" i="5" s="1"/>
  <c r="I122" i="5"/>
  <c r="P121" i="5"/>
  <c r="Q121" i="5" s="1"/>
  <c r="I121" i="5"/>
  <c r="P120" i="5"/>
  <c r="I120" i="5"/>
  <c r="Q120" i="5" s="1"/>
  <c r="Q119" i="5"/>
  <c r="P119" i="5"/>
  <c r="I119" i="5"/>
  <c r="P118" i="5"/>
  <c r="Q118" i="5" s="1"/>
  <c r="I118" i="5"/>
  <c r="P117" i="5"/>
  <c r="Q117" i="5" s="1"/>
  <c r="I117" i="5"/>
  <c r="N114" i="5"/>
  <c r="M114" i="5"/>
  <c r="L114" i="5"/>
  <c r="K114" i="5"/>
  <c r="P114" i="5" s="1"/>
  <c r="Q114" i="5" s="1"/>
  <c r="H114" i="5"/>
  <c r="G114" i="5"/>
  <c r="F114" i="5"/>
  <c r="E114" i="5"/>
  <c r="D114" i="5"/>
  <c r="I114" i="5" s="1"/>
  <c r="P113" i="5"/>
  <c r="Q113" i="5" s="1"/>
  <c r="I113" i="5"/>
  <c r="Q112" i="5"/>
  <c r="P112" i="5"/>
  <c r="I112" i="5"/>
  <c r="P111" i="5"/>
  <c r="Q111" i="5" s="1"/>
  <c r="I111" i="5"/>
  <c r="P110" i="5"/>
  <c r="Q110" i="5" s="1"/>
  <c r="I110" i="5"/>
  <c r="P109" i="5"/>
  <c r="I109" i="5"/>
  <c r="P108" i="5"/>
  <c r="Q108" i="5" s="1"/>
  <c r="I108" i="5"/>
  <c r="P107" i="5"/>
  <c r="Q107" i="5" s="1"/>
  <c r="I107" i="5"/>
  <c r="P106" i="5"/>
  <c r="Q106" i="5" s="1"/>
  <c r="I106" i="5"/>
  <c r="Q105" i="5"/>
  <c r="P105" i="5"/>
  <c r="I105" i="5"/>
  <c r="P104" i="5"/>
  <c r="Q104" i="5" s="1"/>
  <c r="I104" i="5"/>
  <c r="P103" i="5"/>
  <c r="Q103" i="5" s="1"/>
  <c r="I103" i="5"/>
  <c r="P102" i="5"/>
  <c r="Q102" i="5" s="1"/>
  <c r="I102" i="5"/>
  <c r="Q101" i="5"/>
  <c r="P101" i="5"/>
  <c r="I101" i="5"/>
  <c r="P100" i="5"/>
  <c r="Q100" i="5" s="1"/>
  <c r="I100" i="5"/>
  <c r="P99" i="5"/>
  <c r="Q99" i="5" s="1"/>
  <c r="I99" i="5"/>
  <c r="P98" i="5"/>
  <c r="Q98" i="5" s="1"/>
  <c r="I98" i="5"/>
  <c r="Q97" i="5"/>
  <c r="P97" i="5"/>
  <c r="I97" i="5"/>
  <c r="P96" i="5"/>
  <c r="Q96" i="5" s="1"/>
  <c r="I96" i="5"/>
  <c r="P95" i="5"/>
  <c r="Q95" i="5" s="1"/>
  <c r="I95" i="5"/>
  <c r="N92" i="5"/>
  <c r="M92" i="5"/>
  <c r="L92" i="5"/>
  <c r="K92" i="5"/>
  <c r="P92" i="5" s="1"/>
  <c r="H92" i="5"/>
  <c r="G92" i="5"/>
  <c r="F92" i="5"/>
  <c r="E92" i="5"/>
  <c r="D92" i="5"/>
  <c r="I92" i="5" s="1"/>
  <c r="P91" i="5"/>
  <c r="Q91" i="5" s="1"/>
  <c r="I91" i="5"/>
  <c r="Q90" i="5"/>
  <c r="P90" i="5"/>
  <c r="I90" i="5"/>
  <c r="P89" i="5"/>
  <c r="Q89" i="5" s="1"/>
  <c r="I89" i="5"/>
  <c r="P88" i="5"/>
  <c r="Q88" i="5" s="1"/>
  <c r="I88" i="5"/>
  <c r="P87" i="5"/>
  <c r="Q87" i="5" s="1"/>
  <c r="I87" i="5"/>
  <c r="Q86" i="5"/>
  <c r="P86" i="5"/>
  <c r="I86" i="5"/>
  <c r="P85" i="5"/>
  <c r="Q85" i="5" s="1"/>
  <c r="I85" i="5"/>
  <c r="P84" i="5"/>
  <c r="Q84" i="5" s="1"/>
  <c r="I84" i="5"/>
  <c r="P83" i="5"/>
  <c r="Q83" i="5" s="1"/>
  <c r="I83" i="5"/>
  <c r="Q82" i="5"/>
  <c r="P82" i="5"/>
  <c r="I82" i="5"/>
  <c r="P81" i="5"/>
  <c r="Q81" i="5" s="1"/>
  <c r="I81" i="5"/>
  <c r="P80" i="5"/>
  <c r="Q80" i="5" s="1"/>
  <c r="I80" i="5"/>
  <c r="P79" i="5"/>
  <c r="Q79" i="5" s="1"/>
  <c r="I79" i="5"/>
  <c r="Q78" i="5"/>
  <c r="P78" i="5"/>
  <c r="I78" i="5"/>
  <c r="I77" i="5"/>
  <c r="I76" i="5"/>
  <c r="I75" i="5"/>
  <c r="P74" i="5"/>
  <c r="Q74" i="5" s="1"/>
  <c r="I74" i="5"/>
  <c r="N71" i="5"/>
  <c r="M71" i="5"/>
  <c r="L71" i="5"/>
  <c r="K71" i="5"/>
  <c r="P71" i="5" s="1"/>
  <c r="Q71" i="5" s="1"/>
  <c r="H71" i="5"/>
  <c r="G71" i="5"/>
  <c r="F71" i="5"/>
  <c r="E71" i="5"/>
  <c r="D71" i="5"/>
  <c r="I71" i="5" s="1"/>
  <c r="I70" i="5"/>
  <c r="Q70" i="5" s="1"/>
  <c r="I69" i="5"/>
  <c r="Q69" i="5" s="1"/>
  <c r="I68" i="5"/>
  <c r="Q68" i="5" s="1"/>
  <c r="I67" i="5"/>
  <c r="Q67" i="5" s="1"/>
  <c r="I66" i="5"/>
  <c r="Q66" i="5" s="1"/>
  <c r="I65" i="5"/>
  <c r="Q65" i="5" s="1"/>
  <c r="I64" i="5"/>
  <c r="Q64" i="5" s="1"/>
  <c r="I63" i="5"/>
  <c r="Q63" i="5" s="1"/>
  <c r="I62" i="5"/>
  <c r="Q62" i="5" s="1"/>
  <c r="I61" i="5"/>
  <c r="Q61" i="5" s="1"/>
  <c r="I60" i="5"/>
  <c r="Q60" i="5" s="1"/>
  <c r="I59" i="5"/>
  <c r="Q59" i="5" s="1"/>
  <c r="I58" i="5"/>
  <c r="Q58" i="5" s="1"/>
  <c r="I57" i="5"/>
  <c r="Q57" i="5" s="1"/>
  <c r="I56" i="5"/>
  <c r="Q56" i="5" s="1"/>
  <c r="I55" i="5"/>
  <c r="Q55" i="5" s="1"/>
  <c r="N52" i="5"/>
  <c r="M52" i="5"/>
  <c r="P52" i="5" s="1"/>
  <c r="Q52" i="5" s="1"/>
  <c r="L52" i="5"/>
  <c r="K52" i="5"/>
  <c r="H52" i="5"/>
  <c r="G52" i="5"/>
  <c r="F52" i="5"/>
  <c r="E52" i="5"/>
  <c r="D52" i="5"/>
  <c r="I52" i="5" s="1"/>
  <c r="P51" i="5"/>
  <c r="Q51" i="5" s="1"/>
  <c r="I51" i="5"/>
  <c r="Q50" i="5"/>
  <c r="P50" i="5"/>
  <c r="I50" i="5"/>
  <c r="N47" i="5"/>
  <c r="M47" i="5"/>
  <c r="L47" i="5"/>
  <c r="K47" i="5"/>
  <c r="P47" i="5" s="1"/>
  <c r="Q47" i="5" s="1"/>
  <c r="H47" i="5"/>
  <c r="G47" i="5"/>
  <c r="F47" i="5"/>
  <c r="E47" i="5"/>
  <c r="D47" i="5"/>
  <c r="I47" i="5" s="1"/>
  <c r="P46" i="5"/>
  <c r="Q46" i="5" s="1"/>
  <c r="I46" i="5"/>
  <c r="P45" i="5"/>
  <c r="Q45" i="5" s="1"/>
  <c r="I45" i="5"/>
  <c r="P44" i="5"/>
  <c r="Q44" i="5" s="1"/>
  <c r="I44" i="5"/>
  <c r="Q43" i="5"/>
  <c r="P43" i="5"/>
  <c r="I43" i="5"/>
  <c r="P42" i="5"/>
  <c r="Q42" i="5" s="1"/>
  <c r="I42" i="5"/>
  <c r="P41" i="5"/>
  <c r="Q41" i="5" s="1"/>
  <c r="I41" i="5"/>
  <c r="P40" i="5"/>
  <c r="Q40" i="5" s="1"/>
  <c r="I40" i="5"/>
  <c r="Q39" i="5"/>
  <c r="P39" i="5"/>
  <c r="I39" i="5"/>
  <c r="P38" i="5"/>
  <c r="Q38" i="5" s="1"/>
  <c r="I38" i="5"/>
  <c r="P37" i="5"/>
  <c r="Q37" i="5" s="1"/>
  <c r="I37" i="5"/>
  <c r="P36" i="5"/>
  <c r="Q36" i="5" s="1"/>
  <c r="I36" i="5"/>
  <c r="Q35" i="5"/>
  <c r="P35" i="5"/>
  <c r="I35" i="5"/>
  <c r="P34" i="5"/>
  <c r="Q34" i="5" s="1"/>
  <c r="I34" i="5"/>
  <c r="P33" i="5"/>
  <c r="Q33" i="5" s="1"/>
  <c r="I33" i="5"/>
  <c r="P32" i="5"/>
  <c r="Q32" i="5" s="1"/>
  <c r="I32" i="5"/>
  <c r="Q31" i="5"/>
  <c r="P31" i="5"/>
  <c r="I31" i="5"/>
  <c r="P30" i="5"/>
  <c r="Q30" i="5" s="1"/>
  <c r="I30" i="5"/>
  <c r="P29" i="5"/>
  <c r="Q29" i="5" s="1"/>
  <c r="I29" i="5"/>
  <c r="P28" i="5"/>
  <c r="Q28" i="5" s="1"/>
  <c r="I28" i="5"/>
  <c r="Q27" i="5"/>
  <c r="P27" i="5"/>
  <c r="I27" i="5"/>
  <c r="P26" i="5"/>
  <c r="Q26" i="5" s="1"/>
  <c r="I26" i="5"/>
  <c r="P25" i="5"/>
  <c r="Q25" i="5" s="1"/>
  <c r="I25" i="5"/>
  <c r="N22" i="5"/>
  <c r="M22" i="5"/>
  <c r="L22" i="5"/>
  <c r="K22" i="5"/>
  <c r="P22" i="5" s="1"/>
  <c r="H22" i="5"/>
  <c r="G22" i="5"/>
  <c r="F22" i="5"/>
  <c r="E22" i="5"/>
  <c r="D22" i="5"/>
  <c r="I22" i="5" s="1"/>
  <c r="P21" i="5"/>
  <c r="Q21" i="5" s="1"/>
  <c r="I21" i="5"/>
  <c r="Q20" i="5"/>
  <c r="P20" i="5"/>
  <c r="I20" i="5"/>
  <c r="P19" i="5"/>
  <c r="Q19" i="5" s="1"/>
  <c r="I19" i="5"/>
  <c r="P18" i="5"/>
  <c r="Q18" i="5" s="1"/>
  <c r="I18" i="5"/>
  <c r="P17" i="5"/>
  <c r="Q17" i="5" s="1"/>
  <c r="I17" i="5"/>
  <c r="Q16" i="5"/>
  <c r="P16" i="5"/>
  <c r="I16" i="5"/>
  <c r="P15" i="5"/>
  <c r="Q15" i="5" s="1"/>
  <c r="I15" i="5"/>
  <c r="N12" i="5"/>
  <c r="M12" i="5"/>
  <c r="K12" i="5"/>
  <c r="H12" i="5"/>
  <c r="G12" i="5"/>
  <c r="F12" i="5"/>
  <c r="E12" i="5"/>
  <c r="I12" i="5" s="1"/>
  <c r="D12" i="5"/>
  <c r="P11" i="5"/>
  <c r="Q11" i="5" s="1"/>
  <c r="I11" i="5"/>
  <c r="L10" i="5"/>
  <c r="P10" i="5" s="1"/>
  <c r="I10" i="5"/>
  <c r="N7" i="5"/>
  <c r="M7" i="5"/>
  <c r="L7" i="5"/>
  <c r="K7" i="5"/>
  <c r="P7" i="5" s="1"/>
  <c r="Q7" i="5" s="1"/>
  <c r="H7" i="5"/>
  <c r="G7" i="5"/>
  <c r="F7" i="5"/>
  <c r="E7" i="5"/>
  <c r="D7" i="5"/>
  <c r="I7" i="5" s="1"/>
  <c r="P6" i="5"/>
  <c r="Q6" i="5" s="1"/>
  <c r="I6" i="5"/>
  <c r="Q5" i="5"/>
  <c r="P5" i="5"/>
  <c r="I5" i="5"/>
  <c r="P4" i="5"/>
  <c r="Q4" i="5" s="1"/>
  <c r="I4" i="5"/>
  <c r="G18" i="6" l="1"/>
  <c r="Q155" i="5"/>
  <c r="D18" i="6"/>
  <c r="H18" i="6"/>
  <c r="Q92" i="5"/>
  <c r="C18" i="6"/>
  <c r="Q10" i="5"/>
  <c r="P12" i="5"/>
  <c r="Q12" i="5" s="1"/>
  <c r="Q22" i="5"/>
  <c r="E18" i="6"/>
  <c r="L1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Martijn van Wensveen</author>
  </authors>
  <commentList>
    <comment ref="G3" authorId="0" shapeId="0" xr:uid="{DA0C8384-F642-4BCA-9413-40DD605807F9}">
      <text>
        <r>
          <rPr>
            <b/>
            <sz val="9"/>
            <color indexed="81"/>
            <rFont val="Tahoma"/>
            <family val="2"/>
          </rPr>
          <t>Martijn van Wensveen:</t>
        </r>
        <r>
          <rPr>
            <sz val="9"/>
            <color indexed="81"/>
            <rFont val="Tahoma"/>
            <family val="2"/>
          </rPr>
          <t xml:space="preserve">
Muziekwebplein</t>
        </r>
      </text>
    </comment>
  </commentList>
</comments>
</file>

<file path=xl/sharedStrings.xml><?xml version="1.0" encoding="utf-8"?>
<sst xmlns="http://schemas.openxmlformats.org/spreadsheetml/2006/main" count="436" uniqueCount="353">
  <si>
    <t>Tresoar</t>
  </si>
  <si>
    <t>Cultura Ede</t>
  </si>
  <si>
    <t>totaal</t>
  </si>
  <si>
    <t>Drenthe</t>
  </si>
  <si>
    <t>CDR</t>
  </si>
  <si>
    <t>Biblionet Groningen</t>
  </si>
  <si>
    <t>Friesland</t>
  </si>
  <si>
    <t>Gelderland</t>
  </si>
  <si>
    <t>Groningen</t>
  </si>
  <si>
    <t>Limburg</t>
  </si>
  <si>
    <t>Noord-Brabant</t>
  </si>
  <si>
    <t>Noord-Holland</t>
  </si>
  <si>
    <t>Overijssel</t>
  </si>
  <si>
    <t>Utrecht</t>
  </si>
  <si>
    <t>Zeeland</t>
  </si>
  <si>
    <t>Zuid-Holland</t>
  </si>
  <si>
    <t>Totaal</t>
  </si>
  <si>
    <t>Flevoland</t>
  </si>
  <si>
    <t>Opmerkingen:</t>
  </si>
  <si>
    <t>ILS</t>
  </si>
  <si>
    <t>Muziekwebplein</t>
  </si>
  <si>
    <t>Bronnen:</t>
  </si>
  <si>
    <t>WSILL</t>
  </si>
  <si>
    <t>NL-0702970000</t>
  </si>
  <si>
    <t>NL-0830760000</t>
  </si>
  <si>
    <t>NL-0835310000</t>
  </si>
  <si>
    <t>NL-0870010000</t>
  </si>
  <si>
    <t>NL-0870100000</t>
  </si>
  <si>
    <t>NL-0702860000</t>
  </si>
  <si>
    <t>NL-0832770000</t>
  </si>
  <si>
    <t>NL-0834240000</t>
  </si>
  <si>
    <t>NL-0870200000</t>
  </si>
  <si>
    <t>NL-0870290000</t>
  </si>
  <si>
    <t>NL-0870410000</t>
  </si>
  <si>
    <t>NL-0702870000</t>
  </si>
  <si>
    <t>NL-0792870000</t>
  </si>
  <si>
    <t>NL-0800660000</t>
  </si>
  <si>
    <t>NL-0807870000</t>
  </si>
  <si>
    <t>NL-0830860000</t>
  </si>
  <si>
    <t>NL-0830990000</t>
  </si>
  <si>
    <t>NL-0834060000</t>
  </si>
  <si>
    <t>NL-0835370000</t>
  </si>
  <si>
    <t>NL-0835390000</t>
  </si>
  <si>
    <t>NL-0835410000</t>
  </si>
  <si>
    <t>NL-0835560000</t>
  </si>
  <si>
    <t>de Bibliotheek Wijchen</t>
  </si>
  <si>
    <t>NL-0835670000</t>
  </si>
  <si>
    <t>NL-0835790000</t>
  </si>
  <si>
    <t>NL-0836070000</t>
  </si>
  <si>
    <t>NL-0850380000</t>
  </si>
  <si>
    <t>NL-0870420000</t>
  </si>
  <si>
    <t>NL-0870430000</t>
  </si>
  <si>
    <t>NL-0870460000</t>
  </si>
  <si>
    <t>NL-0870510000</t>
  </si>
  <si>
    <t>NL-0870600000</t>
  </si>
  <si>
    <t>NL-0872740000</t>
  </si>
  <si>
    <t>NL-0873460000</t>
  </si>
  <si>
    <t>NL-0702880000</t>
  </si>
  <si>
    <t>NL-0802880000</t>
  </si>
  <si>
    <t>Cubiss Limburg</t>
  </si>
  <si>
    <t>NL-0702890000</t>
  </si>
  <si>
    <t>NL-0800790000</t>
  </si>
  <si>
    <t>NL-0833580000</t>
  </si>
  <si>
    <t>NL-0833600000</t>
  </si>
  <si>
    <t>NL-0833630000</t>
  </si>
  <si>
    <t>NL-0833900000</t>
  </si>
  <si>
    <t>NL-0835470000</t>
  </si>
  <si>
    <t>NL-0835600000</t>
  </si>
  <si>
    <t>NL-0870030000</t>
  </si>
  <si>
    <t>NL-0870080000</t>
  </si>
  <si>
    <t>NL-0870960000</t>
  </si>
  <si>
    <t>NL-0871010000</t>
  </si>
  <si>
    <t>NL-0871570000</t>
  </si>
  <si>
    <t>NL-0872560000</t>
  </si>
  <si>
    <t>NL-0800960000</t>
  </si>
  <si>
    <t>NL-0801440000</t>
  </si>
  <si>
    <t>NL-0807890000</t>
  </si>
  <si>
    <t>NL-0833800000</t>
  </si>
  <si>
    <t>NL-0834820000</t>
  </si>
  <si>
    <t>NL-0834880000</t>
  </si>
  <si>
    <t>NL-0834890000</t>
  </si>
  <si>
    <t>NL-0835260000</t>
  </si>
  <si>
    <t>NL-0870050000</t>
  </si>
  <si>
    <t>NL-0870060000</t>
  </si>
  <si>
    <t>CultuurSpoor Best</t>
  </si>
  <si>
    <t>NL-0871110000</t>
  </si>
  <si>
    <t>NL-0871130000</t>
  </si>
  <si>
    <t>de Bibliotheek Veldhoven</t>
  </si>
  <si>
    <t>NL-0871300000</t>
  </si>
  <si>
    <t>NL-0871380000</t>
  </si>
  <si>
    <t>NL-0871390000</t>
  </si>
  <si>
    <t>NL-0871420000</t>
  </si>
  <si>
    <t>NL-0871480000</t>
  </si>
  <si>
    <t>NL-0702910000</t>
  </si>
  <si>
    <t>NL-0800070000</t>
  </si>
  <si>
    <t>NL-0800950000</t>
  </si>
  <si>
    <t>NL-0807880000</t>
  </si>
  <si>
    <t>NL-0834790000</t>
  </si>
  <si>
    <t>NL-0834990000</t>
  </si>
  <si>
    <t>NL-0835080000</t>
  </si>
  <si>
    <t>NL-0835500000</t>
  </si>
  <si>
    <t>NL-0835510000</t>
  </si>
  <si>
    <t>NL-0835520000</t>
  </si>
  <si>
    <t>NL-0835700000</t>
  </si>
  <si>
    <t>NL-0870160000</t>
  </si>
  <si>
    <t>NL-0872820000</t>
  </si>
  <si>
    <t>NL-0872910000</t>
  </si>
  <si>
    <t>NL-0873010000</t>
  </si>
  <si>
    <t>NL-0873440000</t>
  </si>
  <si>
    <t>NL-0873550000</t>
  </si>
  <si>
    <t>NL-0702920000</t>
  </si>
  <si>
    <t>NL-0792920000</t>
  </si>
  <si>
    <t>NL-0807580000</t>
  </si>
  <si>
    <t>NL-0830740000</t>
  </si>
  <si>
    <t>NL-0830790000</t>
  </si>
  <si>
    <t>NL-0830800000</t>
  </si>
  <si>
    <t>NL-0830830000</t>
  </si>
  <si>
    <t>NL-0830870000</t>
  </si>
  <si>
    <t>NL-0830940000</t>
  </si>
  <si>
    <t>NL-0833230000</t>
  </si>
  <si>
    <t>NL-0834700000</t>
  </si>
  <si>
    <t>NL-0835130000</t>
  </si>
  <si>
    <t>NL-0835420000</t>
  </si>
  <si>
    <t>NL-0835430000</t>
  </si>
  <si>
    <t>NL-0871670000</t>
  </si>
  <si>
    <t>NL-0871730000</t>
  </si>
  <si>
    <t>NL-0871740000</t>
  </si>
  <si>
    <t>NL-0871750000</t>
  </si>
  <si>
    <t>de Bibliotheek Wierden</t>
  </si>
  <si>
    <t>NL-0871760000</t>
  </si>
  <si>
    <t>NL-0871770000</t>
  </si>
  <si>
    <t>NL-0871820000</t>
  </si>
  <si>
    <t>NL-0871830000</t>
  </si>
  <si>
    <t>NL-0871840000</t>
  </si>
  <si>
    <t>NL-0871850000</t>
  </si>
  <si>
    <t>NL-0871870000</t>
  </si>
  <si>
    <t>de Bibliotheek Utrecht</t>
  </si>
  <si>
    <t>NL-0800970000</t>
  </si>
  <si>
    <t>NL-0834830000</t>
  </si>
  <si>
    <t>NL-0834850000</t>
  </si>
  <si>
    <t>NL-0834860000</t>
  </si>
  <si>
    <t>de Bibliotheek Veenendaal</t>
  </si>
  <si>
    <t>NL-0834870000</t>
  </si>
  <si>
    <t>NL-0871950000</t>
  </si>
  <si>
    <t>NL-0872060000</t>
  </si>
  <si>
    <t>NL-0872690000</t>
  </si>
  <si>
    <t>NL-0873120000</t>
  </si>
  <si>
    <t>NL-0873450000</t>
  </si>
  <si>
    <t>NL-0800120000</t>
  </si>
  <si>
    <t>de Bibliotheek Schiedam</t>
  </si>
  <si>
    <t>NL-0800330000</t>
  </si>
  <si>
    <t>NL-0830720000</t>
  </si>
  <si>
    <t>NL-0834480000</t>
  </si>
  <si>
    <t>NL-0834930000</t>
  </si>
  <si>
    <t>NL-0835100000</t>
  </si>
  <si>
    <t>NL-0835120000</t>
  </si>
  <si>
    <t>NL-0835170000</t>
  </si>
  <si>
    <t>NL-0835200000</t>
  </si>
  <si>
    <t>NL-0835450000</t>
  </si>
  <si>
    <t>NL-0835590000</t>
  </si>
  <si>
    <t>NL-0835690000</t>
  </si>
  <si>
    <t>NL-0835850000</t>
  </si>
  <si>
    <t>NL-0851030000</t>
  </si>
  <si>
    <t>NL-0870170000</t>
  </si>
  <si>
    <t>NL-0872250000</t>
  </si>
  <si>
    <t>NL-0872270000</t>
  </si>
  <si>
    <t>NL-0872300000</t>
  </si>
  <si>
    <t>NL-0872320000</t>
  </si>
  <si>
    <t>NL-0872380000</t>
  </si>
  <si>
    <t>NL-0872390000</t>
  </si>
  <si>
    <t>Bibliotheek Den Haag</t>
  </si>
  <si>
    <t>NL-0833590000</t>
  </si>
  <si>
    <t>NL-0834080000</t>
  </si>
  <si>
    <t>de Bibliotheek Helmond-Peel</t>
  </si>
  <si>
    <t>NL-0834350000</t>
  </si>
  <si>
    <t>de Bibliotheek Deventer</t>
  </si>
  <si>
    <t>NL-0800270000</t>
  </si>
  <si>
    <t>NL-0873540000</t>
  </si>
  <si>
    <t>ontvangen</t>
  </si>
  <si>
    <t xml:space="preserve">geleverd </t>
  </si>
  <si>
    <t>saldo</t>
  </si>
  <si>
    <t>IBLV provinciaal</t>
  </si>
  <si>
    <t>IBLV landelijk</t>
  </si>
  <si>
    <t>Biblionet</t>
  </si>
  <si>
    <t>BSF (POI)</t>
  </si>
  <si>
    <t>Rijnbrink Gelderland</t>
  </si>
  <si>
    <t>Rijnbrink Musidesk Gelderland</t>
  </si>
  <si>
    <t>Cubiss Brabant</t>
  </si>
  <si>
    <t>NL-0702900000</t>
  </si>
  <si>
    <t>ProBiblio</t>
  </si>
  <si>
    <t>Rijnbrink Overijssel</t>
  </si>
  <si>
    <t>Rijnbrink Musidesk Overijssel</t>
  </si>
  <si>
    <t>BiSC (POI)</t>
  </si>
  <si>
    <t>NL-0702940000</t>
  </si>
  <si>
    <t>ZB Planbureau - Middelburg</t>
  </si>
  <si>
    <t>NL-0700130000</t>
  </si>
  <si>
    <t>Bibliotheek Oosterschelde</t>
  </si>
  <si>
    <t>NL-0835060000</t>
  </si>
  <si>
    <t>Bibliotheek Zeeuws Vlaanderen</t>
  </si>
  <si>
    <t>CDR (landelijk)</t>
  </si>
  <si>
    <t>Nationaal</t>
  </si>
  <si>
    <t>Verdeling per kolom</t>
  </si>
  <si>
    <t xml:space="preserve">ILS = Uitleningen die bibliotheekorganisaties binnen het eigen bibliotheeksysteem uitlenen aan een andere bibliotheekorganisatie </t>
  </si>
  <si>
    <t>(per samenwerkingsverband uitgevraagd)</t>
  </si>
  <si>
    <t>IBLV = Gehaald uit rapportage over IBLV en WorldCat</t>
  </si>
  <si>
    <t>WSILL* = Gehaald uit rapportage over IBLV en WorldCat (beteft WorldCat-route)</t>
  </si>
  <si>
    <t>CDR = Cijfer materiaal van Muziekweb</t>
  </si>
  <si>
    <t>* LET OP! Betreft alleen aanvragen die geplaatst zijn bij een andere bibliotheek met WorldShare ILL. De aanvragende Openbare Bibliotheek is niet bekend!</t>
  </si>
  <si>
    <t>Uitleningen die bibliotheekorganisaties binnen het eigen bibliotheeksysteem uitlenen aan een andere bibliotheekorganisatie (per samenwerkingsverband uitgevraagd)</t>
  </si>
  <si>
    <t>Cijfermateriaal van Muziekweb</t>
  </si>
  <si>
    <t>Statistieken uit WorldShare ILL (alleen aanvragen van Bemiddelende bibliotheek bij een UB of Onderzoeksinstelling)</t>
  </si>
  <si>
    <t>IBLV</t>
  </si>
  <si>
    <t xml:space="preserve">Statistieken uit het IBLV systeem </t>
  </si>
  <si>
    <t>Definities</t>
  </si>
  <si>
    <t>Vragende provincie</t>
  </si>
  <si>
    <t>Ontvangen aanvragen buiten de eigen bibliotheekorganisatie</t>
  </si>
  <si>
    <t>Gedeeld ILS</t>
  </si>
  <si>
    <t>Ontvangen aanvragen van andere bibliotheekorganisaties waar het bibliotheeksysteem (ILS) mee wordt gedeeld</t>
  </si>
  <si>
    <t>Ontvangen aanvragen die door een bemiddelende openbare bibliotheek bij een UKB/WSWB (met name universiteitsbibliotheken) zijn gedaan via Wordshare ILL. Deze aanvragen zijn bedoeld voor klanten van deze bemiddelende openbare bibliotheek of voor een klanten van andere openbare bibliotheken in de provincie waarvoor zij bemiddelt.</t>
  </si>
  <si>
    <t>Ontvangen aanvragen van bibliotheken binnen de provincie waar geen bibliotheeksysteem (ILS) mee wordt gedeeld</t>
  </si>
  <si>
    <t>Ontvangen aanvragen van de CDR</t>
  </si>
  <si>
    <t>Leverende provincie</t>
  </si>
  <si>
    <t>Geleverde aanvragen buiten de eigen bibliotheekorganisatie</t>
  </si>
  <si>
    <t>Geleverde aanvragen aan andere bibliotheekorganisaties waar het bibliotheeksysteem (ILS) mee wordt gedeeld</t>
  </si>
  <si>
    <t>VDX</t>
  </si>
  <si>
    <t>Geleverde aanvragen aan bibliotheken binnen de provincie waar geen ILS mee wordt gedeeld</t>
  </si>
  <si>
    <t>Geleverde aanvragen aan UKB/WSWB  door bemiddelende openbare bibliotheken via Wordshare ILL.</t>
  </si>
  <si>
    <t>Bibliotheek Assen De Nieuwe Kolk</t>
  </si>
  <si>
    <t>Bibliotheek Hoogeveen</t>
  </si>
  <si>
    <t>Biblionet Drenthe</t>
  </si>
  <si>
    <t>de nieuwe bibliotheek Almere</t>
  </si>
  <si>
    <t>Bibliotheek FlevoMeer</t>
  </si>
  <si>
    <t>Bibliotheek Drachten | Smallingerland</t>
  </si>
  <si>
    <t>dbieb - Leeuwarden</t>
  </si>
  <si>
    <t>de Bibliotheek Zuidoost Fryslân - Wolvega</t>
  </si>
  <si>
    <t>Bibliotheken Mar en Fean - Bolsward</t>
  </si>
  <si>
    <t>De Bibliotheek Noord Fryslan - Dokkum</t>
  </si>
  <si>
    <t>de Bibliotheek Rozet - Arnhem</t>
  </si>
  <si>
    <t>OBGZ - Nijmegen</t>
  </si>
  <si>
    <t>CODA Centrale Bibliotheek - Apeldoorn</t>
  </si>
  <si>
    <t>Bibliotheek Nijkerk</t>
  </si>
  <si>
    <t>Stichting Bibliotheek West-Achterhoek - Doetinchem</t>
  </si>
  <si>
    <t>Bibliotheek Rivierenland - Tiel</t>
  </si>
  <si>
    <t>de bblthk - Wageningen</t>
  </si>
  <si>
    <t>Bibliotheek Montferland - Didam</t>
  </si>
  <si>
    <t>Bibliotheek Brummen-Voorst Twello</t>
  </si>
  <si>
    <t>Bibliotheek Noordwest Veluwe - Harderwijk</t>
  </si>
  <si>
    <t>Bibliotheek Achterhoekse Poort - Terborg</t>
  </si>
  <si>
    <t>Bibliotheek Barneveld</t>
  </si>
  <si>
    <t>Bibliotheek Noord-Veluwe Epe</t>
  </si>
  <si>
    <t>Graafschap Bibliotheek - Zutphen</t>
  </si>
  <si>
    <t>Bibliotheek Scherpenzeel</t>
  </si>
  <si>
    <t>Bibliotheek Oost Achterhoek - Winterswijk</t>
  </si>
  <si>
    <t>Bibliotheek De Liemers - Zevenaar</t>
  </si>
  <si>
    <t>de Bibliotheek Veluwezoom - Dieren</t>
  </si>
  <si>
    <t>Groninger Forum bibliotheken</t>
  </si>
  <si>
    <t>Centre Ceramique - Maastricht</t>
  </si>
  <si>
    <t>de Bibliotheek Bibliorura - Roermond</t>
  </si>
  <si>
    <t>De Domijnen</t>
  </si>
  <si>
    <t>Bibliotheek Landgraaf-Onderbanken</t>
  </si>
  <si>
    <t>Stadsbibliotheek Venlo</t>
  </si>
  <si>
    <t>SCHUNCK* Bibliotheek Heerlen</t>
  </si>
  <si>
    <t>Bibliocenter - Weert</t>
  </si>
  <si>
    <t>BiblioNu / de Bibliotheek Venray</t>
  </si>
  <si>
    <t>Heuvellandbibliotheken - Valkenburg</t>
  </si>
  <si>
    <t>Bibliotheek Brunssum</t>
  </si>
  <si>
    <t>de Bibliotheek Kerkrade | Simpelveld | Voerendaal</t>
  </si>
  <si>
    <t>De Bibliotheek Maas en Peel - Haelen</t>
  </si>
  <si>
    <t>Bibliotheek Nuth</t>
  </si>
  <si>
    <t>Bibliotheek Meerssen</t>
  </si>
  <si>
    <t>Bibliotheek Gulpen-Wittem</t>
  </si>
  <si>
    <t>Bibliotheek de Witte Dame - Eindhoven</t>
  </si>
  <si>
    <t>Bibliotheek Midden-Brabant - LocHal - Tilburg</t>
  </si>
  <si>
    <t>Nieuwe Veste Bibliotheek, Breda</t>
  </si>
  <si>
    <t>Bibliotheek West Brabant - Roosendaal</t>
  </si>
  <si>
    <t>Bibliotheek Theek 5 - Oosterhout</t>
  </si>
  <si>
    <t>Bibliotheek NOBB - Oss</t>
  </si>
  <si>
    <t>Huis73 - Den Bosch</t>
  </si>
  <si>
    <t>Nieuwe Nobelaer, Bibliotheek Etten-Leur</t>
  </si>
  <si>
    <t>Theek 5</t>
  </si>
  <si>
    <t>Bibliotheek Dommeldal - Geldrop</t>
  </si>
  <si>
    <t>BiblioPlus - Boxmeer</t>
  </si>
  <si>
    <t>Bibliotheek Altena - Werkendam</t>
  </si>
  <si>
    <t>Bibliotheek De Lage Beemden - Boekel</t>
  </si>
  <si>
    <t>Bibliotheek De Kempen - Eersel</t>
  </si>
  <si>
    <t>Openbare Bibliotheek Heusden</t>
  </si>
  <si>
    <t>OBA - Amsterdam</t>
  </si>
  <si>
    <t>Bibliotheek Zuid-Kennemerland - Haarlem</t>
  </si>
  <si>
    <t>Bibliotheek Amstelland - Amstelveen</t>
  </si>
  <si>
    <t>Kopgroep Bibliotheken - Den Helder</t>
  </si>
  <si>
    <t>Bibliotheek Haarlemmermeer - Hoofddorp</t>
  </si>
  <si>
    <t>Bibliotheek IJmond Noord - Beverwijk</t>
  </si>
  <si>
    <t>Bibliotheek Hilversum</t>
  </si>
  <si>
    <t>De Bieb voor de Zaanstreek - Zaandam</t>
  </si>
  <si>
    <t>Bibliotheek Hoorn</t>
  </si>
  <si>
    <t>Bibliotheek Waterland - Purmerend</t>
  </si>
  <si>
    <t>Bibliotheek Westfriese bibliotheken - Stede Broec</t>
  </si>
  <si>
    <t>Bibliotheek Velsen</t>
  </si>
  <si>
    <t>Bibliotheek Huizen-Laren-Blaricum</t>
  </si>
  <si>
    <t>Bibliotheek Gooi en Meer - Weesp</t>
  </si>
  <si>
    <t>Bibliotheek Langedijk</t>
  </si>
  <si>
    <t>Bibliotheek Kennemerwaard - Alkmaar</t>
  </si>
  <si>
    <t>De Bibliotheek op het station - Haarlem</t>
  </si>
  <si>
    <t>Bibliotheek Heiloo</t>
  </si>
  <si>
    <t>Bibliotheek Enschede</t>
  </si>
  <si>
    <t>Bibliotheek Hardenberg</t>
  </si>
  <si>
    <t>ZINiN Bibliotheek Nijverdal</t>
  </si>
  <si>
    <t>Bibliotheek Salland - Raalte</t>
  </si>
  <si>
    <t>Bibliotheek Kop van Overijssel - Steenwijk</t>
  </si>
  <si>
    <t>Stadkamer - Zwolle</t>
  </si>
  <si>
    <t>Bibliotheek Hengelo</t>
  </si>
  <si>
    <t>Bibliotheek Almelo</t>
  </si>
  <si>
    <t>Bibliotheek Tubbergen</t>
  </si>
  <si>
    <t>Bibliotheek Kampen</t>
  </si>
  <si>
    <t>Bibliotheek Oldenzaal</t>
  </si>
  <si>
    <t>Bibliotheek Dalfsen</t>
  </si>
  <si>
    <t>Bibliotheek Rijssen</t>
  </si>
  <si>
    <t>Bibliotheek Staphorst</t>
  </si>
  <si>
    <t>Bibliotheek Twenterand - Vriezenveen</t>
  </si>
  <si>
    <t>Bibliotheek Zwartewaterland - Genemuiden</t>
  </si>
  <si>
    <t>Bibliotheek Borne</t>
  </si>
  <si>
    <t>Bibliotheek Dinkelland - Denekamp</t>
  </si>
  <si>
    <t>Bibliotheek Hof van Twente - Goor</t>
  </si>
  <si>
    <t>Bibliotheek Haaksbergen</t>
  </si>
  <si>
    <t>Fundament - Bibliotheek Losser</t>
  </si>
  <si>
    <t>RegioCultuurCentrum Idea - Zeist</t>
  </si>
  <si>
    <t>Bibliotheek De tweede verdieping - Nieuwegein</t>
  </si>
  <si>
    <t>de Bibliotheek Eemland - Amersfoort</t>
  </si>
  <si>
    <t>de Bibliotheek AVV - Mijdrecht</t>
  </si>
  <si>
    <t>de Bibliotheek Lek &amp; Ijssel - Ijsselstein</t>
  </si>
  <si>
    <t>de Bibliotheek Het Groene Hart - Harmelen</t>
  </si>
  <si>
    <t>de Bibliotheek Z-O-U-T - Doorn</t>
  </si>
  <si>
    <t>Bibliotheek Rotterdam</t>
  </si>
  <si>
    <t>Bibliotheek aan den IJssel - Capelle aan den IJssel</t>
  </si>
  <si>
    <t>BplusC - Leiden</t>
  </si>
  <si>
    <t>Bibliotheek aan de Vliet - Voorburg</t>
  </si>
  <si>
    <t>Bibliotheek Zuid-Hollandse Delta - Hellevoetsluis</t>
  </si>
  <si>
    <t>Bibliotheek De Boekenberg - Spijkenisse</t>
  </si>
  <si>
    <t>Bibliotheek Gouda</t>
  </si>
  <si>
    <t>Forum Zoetermeer</t>
  </si>
  <si>
    <t>Bibliotheek Rijn en Venen - Alphen aan den Rijn</t>
  </si>
  <si>
    <t>DOK - Delft</t>
  </si>
  <si>
    <t>Bibliotheek Plataan - Maassluis</t>
  </si>
  <si>
    <t>Bibliotheek Katwijk</t>
  </si>
  <si>
    <t>Bibliotheek AanZet - Dordrecht</t>
  </si>
  <si>
    <t>Bibliotheek Voorschoten-Wassenaar</t>
  </si>
  <si>
    <t>Bibliotheek Oostland - Bleiswijk</t>
  </si>
  <si>
    <t>Bibliotheek Krimpenerwaard - Schoonhoven</t>
  </si>
  <si>
    <t>Bibliotheek Westland</t>
  </si>
  <si>
    <t>Bibliotheek Bollenstreek - Lisse</t>
  </si>
  <si>
    <t>Bibliotheek De Groene Venen - Waddinxveen</t>
  </si>
  <si>
    <t>Bibliotheek Hoekse Waard - Numansdorp</t>
  </si>
  <si>
    <t>controle: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</si>
</sst>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0"/>
      <color rgb="FF000000"/>
      <name val="Arial"/>
      <family val="2"/>
    </font>
    <font>
      <sz val="11"/>
      <color theme="1"/>
      <name val="Calibri"/>
      <family val="2"/>
      <scheme val="minor"/>
    </font>
    <font>
      <b/>
      <sz val="11"/>
      <name val="Calibri"/>
      <family val="2"/>
      <scheme val="minor"/>
    </font>
    <font>
      <sz val="11"/>
      <name val="Calibri"/>
      <family val="2"/>
      <scheme val="minor"/>
    </font>
    <font>
      <b/>
      <sz val="12"/>
      <name val="Calibri"/>
      <family val="2"/>
      <scheme val="minor"/>
    </font>
    <font>
      <sz val="9"/>
      <name val="Calibri"/>
      <family val="2"/>
      <scheme val="minor"/>
    </font>
    <font>
      <sz val="11"/>
      <color rgb="FFFF0000"/>
      <name val="Calibri"/>
      <family val="2"/>
      <scheme val="minor"/>
    </font>
    <font>
      <b/>
      <sz val="16"/>
      <name val="Calibri"/>
      <family val="2"/>
      <scheme val="minor"/>
    </font>
    <font>
      <sz val="10"/>
      <name val="Arial"/>
      <family val="2"/>
    </font>
    <font>
      <b/>
      <sz val="9"/>
      <name val="Calibri"/>
      <family val="2"/>
      <scheme val="minor"/>
    </font>
    <font>
      <b/>
      <sz val="10"/>
      <name val="Arial"/>
      <family val="2"/>
    </font>
    <font>
      <b/>
      <sz val="12"/>
      <color rgb="FFFF0000"/>
      <name val="Calibri"/>
      <family val="2"/>
      <scheme val="minor"/>
    </font>
    <font>
      <b/>
      <sz val="10"/>
      <name val="Calibri"/>
      <family val="2"/>
      <scheme val="minor"/>
    </font>
    <font>
      <sz val="12"/>
      <name val="Calibri"/>
      <family val="2"/>
      <scheme val="minor"/>
    </font>
    <font>
      <b/>
      <sz val="18"/>
      <name val="Calibri"/>
      <family val="2"/>
      <scheme val="minor"/>
    </font>
    <font>
      <b/>
      <sz val="9"/>
      <color indexed="81"/>
      <name val="Tahoma"/>
      <family val="2"/>
    </font>
    <font>
      <sz val="9"/>
      <color indexed="81"/>
      <name val="Tahoma"/>
      <family val="2"/>
    </font>
    <font>
      <sz val="10"/>
      <color theme="1"/>
      <name val="Times New Roman"/>
      <family val="1"/>
    </font>
    <font>
      <b/>
      <sz val="9"/>
      <color rgb="FF000000"/>
      <name val="Arial"/>
      <family val="2"/>
    </font>
    <font>
      <sz val="9"/>
      <color rgb="FF000000"/>
      <name val="Arial"/>
      <family val="2"/>
    </font>
  </fonts>
  <fills count="12">
    <fill>
      <patternFill patternType="none"/>
    </fill>
    <fill>
      <patternFill patternType="gray125"/>
    </fill>
    <fill>
      <patternFill patternType="solid">
        <fgColor theme="5" tint="0.7999816888943144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theme="5" tint="0.79998168889431442"/>
        <bgColor rgb="FFFCE5CD"/>
      </patternFill>
    </fill>
    <fill>
      <patternFill patternType="solid">
        <fgColor theme="3" tint="0.79998168889431442"/>
        <bgColor rgb="FFFCE5CD"/>
      </patternFill>
    </fill>
    <fill>
      <patternFill patternType="solid">
        <fgColor theme="3" tint="0.79998168889431442"/>
        <bgColor rgb="FFC9DAF8"/>
      </patternFill>
    </fill>
    <fill>
      <patternFill patternType="solid">
        <fgColor theme="3" tint="0.39997558519241921"/>
        <bgColor rgb="FFFCE5CD"/>
      </patternFill>
    </fill>
    <fill>
      <patternFill patternType="solid">
        <fgColor rgb="FFFFFF00"/>
        <bgColor indexed="64"/>
      </patternFill>
    </fill>
    <fill>
      <patternFill patternType="solid">
        <fgColor rgb="FFFFFF00"/>
        <bgColor rgb="FFFCE5CD"/>
      </patternFill>
    </fill>
  </fills>
  <borders count="3">
    <border>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9" fontId="2" fillId="0" borderId="0" applyFont="0" applyFill="0" applyBorder="0" applyAlignment="0" applyProtection="0"/>
    <xf numFmtId="0" fontId="1" fillId="0" borderId="0"/>
  </cellStyleXfs>
  <cellXfs count="70">
    <xf numFmtId="0" fontId="0" fillId="0" borderId="0" xfId="0"/>
    <xf numFmtId="0" fontId="4" fillId="0" borderId="0" xfId="0" applyFont="1"/>
    <xf numFmtId="0" fontId="3" fillId="0" borderId="0" xfId="0" applyFont="1"/>
    <xf numFmtId="0" fontId="3" fillId="5" borderId="0" xfId="0" applyFont="1" applyFill="1"/>
    <xf numFmtId="0" fontId="4" fillId="2" borderId="0" xfId="0" applyFont="1" applyFill="1"/>
    <xf numFmtId="0" fontId="4" fillId="4" borderId="0" xfId="0" applyFont="1" applyFill="1"/>
    <xf numFmtId="0" fontId="4" fillId="5" borderId="0" xfId="0" applyFont="1" applyFill="1"/>
    <xf numFmtId="0" fontId="3" fillId="2" borderId="0" xfId="0" applyFont="1" applyFill="1"/>
    <xf numFmtId="0" fontId="3" fillId="4" borderId="0" xfId="0" applyFont="1" applyFill="1"/>
    <xf numFmtId="0" fontId="9" fillId="6" borderId="0" xfId="0" applyFont="1" applyFill="1"/>
    <xf numFmtId="0" fontId="5" fillId="0" borderId="0" xfId="0" applyFont="1"/>
    <xf numFmtId="0" fontId="10" fillId="0" borderId="0" xfId="0" applyFont="1"/>
    <xf numFmtId="0" fontId="5" fillId="2" borderId="0" xfId="0" applyFont="1" applyFill="1" applyAlignment="1">
      <alignment vertical="center" wrapText="1"/>
    </xf>
    <xf numFmtId="0" fontId="5" fillId="2" borderId="0" xfId="0" applyFont="1" applyFill="1"/>
    <xf numFmtId="0" fontId="5" fillId="7" borderId="0" xfId="0" applyFont="1" applyFill="1"/>
    <xf numFmtId="0" fontId="5" fillId="4" borderId="0" xfId="0" applyFont="1" applyFill="1"/>
    <xf numFmtId="0" fontId="5" fillId="5" borderId="0" xfId="0" applyFont="1" applyFill="1"/>
    <xf numFmtId="0" fontId="11" fillId="0" borderId="0" xfId="0" applyFont="1" applyAlignment="1">
      <alignment vertical="center" wrapText="1"/>
    </xf>
    <xf numFmtId="0" fontId="11" fillId="6" borderId="0" xfId="0" applyFont="1" applyFill="1"/>
    <xf numFmtId="0" fontId="9" fillId="7" borderId="0" xfId="0" applyFont="1" applyFill="1"/>
    <xf numFmtId="0" fontId="9" fillId="2" borderId="0" xfId="0" applyFont="1" applyFill="1" applyAlignment="1">
      <alignment vertical="center" wrapText="1"/>
    </xf>
    <xf numFmtId="0" fontId="5" fillId="0" borderId="0" xfId="0" applyFont="1" applyAlignment="1">
      <alignment vertical="center" wrapText="1"/>
    </xf>
    <xf numFmtId="0" fontId="9" fillId="6" borderId="0" xfId="0" applyFont="1" applyFill="1" applyAlignment="1">
      <alignment horizontal="right"/>
    </xf>
    <xf numFmtId="0" fontId="11" fillId="0" borderId="0" xfId="0" applyFont="1" applyAlignment="1">
      <alignment vertical="center"/>
    </xf>
    <xf numFmtId="0" fontId="13" fillId="0" borderId="0" xfId="0" applyFont="1"/>
    <xf numFmtId="0" fontId="9" fillId="8" borderId="0" xfId="0" applyFont="1" applyFill="1"/>
    <xf numFmtId="0" fontId="5" fillId="8" borderId="0" xfId="0" applyFont="1" applyFill="1"/>
    <xf numFmtId="0" fontId="6" fillId="0" borderId="0" xfId="0" applyFont="1"/>
    <xf numFmtId="0" fontId="5" fillId="6" borderId="0" xfId="0" applyFont="1" applyFill="1"/>
    <xf numFmtId="0" fontId="14" fillId="0" borderId="0" xfId="0" applyFont="1"/>
    <xf numFmtId="0" fontId="11" fillId="7" borderId="0" xfId="0" applyFont="1" applyFill="1"/>
    <xf numFmtId="0" fontId="9" fillId="6" borderId="0" xfId="0" applyFont="1" applyFill="1" applyAlignment="1">
      <alignment vertical="center"/>
    </xf>
    <xf numFmtId="0" fontId="3" fillId="2" borderId="0" xfId="0" applyFont="1" applyFill="1" applyAlignment="1">
      <alignment vertical="center"/>
    </xf>
    <xf numFmtId="0" fontId="9" fillId="7" borderId="0" xfId="0" applyFont="1" applyFill="1" applyAlignment="1">
      <alignment vertical="center"/>
    </xf>
    <xf numFmtId="0" fontId="11" fillId="7" borderId="0" xfId="0" applyFont="1" applyFill="1" applyAlignment="1">
      <alignment vertical="center"/>
    </xf>
    <xf numFmtId="0" fontId="3" fillId="4" borderId="0" xfId="0" applyFont="1" applyFill="1" applyAlignment="1">
      <alignment vertical="center"/>
    </xf>
    <xf numFmtId="0" fontId="3" fillId="5" borderId="0" xfId="0" applyFont="1" applyFill="1" applyAlignment="1">
      <alignment vertical="center"/>
    </xf>
    <xf numFmtId="0" fontId="11" fillId="2" borderId="0" xfId="0" applyFont="1" applyFill="1" applyAlignment="1">
      <alignment vertical="center" wrapText="1"/>
    </xf>
    <xf numFmtId="0" fontId="3" fillId="0" borderId="1" xfId="0" applyFont="1" applyBorder="1"/>
    <xf numFmtId="0" fontId="9" fillId="4" borderId="0" xfId="0" applyFont="1" applyFill="1" applyAlignment="1">
      <alignment vertical="center" wrapText="1"/>
    </xf>
    <xf numFmtId="0" fontId="11" fillId="4" borderId="0" xfId="0" applyFont="1" applyFill="1" applyAlignment="1">
      <alignment vertical="center" wrapText="1"/>
    </xf>
    <xf numFmtId="0" fontId="11" fillId="5" borderId="0" xfId="0" applyFont="1" applyFill="1" applyAlignment="1">
      <alignment vertical="center" wrapText="1"/>
    </xf>
    <xf numFmtId="0" fontId="11" fillId="0" borderId="0" xfId="0" applyFont="1"/>
    <xf numFmtId="0" fontId="15" fillId="0" borderId="0" xfId="0" applyFont="1" applyAlignment="1">
      <alignment horizontal="center"/>
    </xf>
    <xf numFmtId="0" fontId="3" fillId="3" borderId="0" xfId="0" applyFont="1" applyFill="1" applyAlignment="1">
      <alignment vertical="center"/>
    </xf>
    <xf numFmtId="0" fontId="5" fillId="7" borderId="0" xfId="0" applyFont="1" applyFill="1" applyAlignment="1">
      <alignment vertical="center"/>
    </xf>
    <xf numFmtId="0" fontId="5" fillId="7" borderId="0" xfId="0" applyFont="1" applyFill="1" applyAlignment="1">
      <alignment vertical="center" wrapText="1"/>
    </xf>
    <xf numFmtId="0" fontId="5" fillId="5" borderId="0" xfId="0" applyFont="1" applyFill="1" applyAlignment="1">
      <alignment vertical="center"/>
    </xf>
    <xf numFmtId="0" fontId="5" fillId="0" borderId="0" xfId="0" applyFont="1" applyAlignment="1">
      <alignment vertical="center"/>
    </xf>
    <xf numFmtId="0" fontId="12" fillId="2" borderId="0" xfId="0" applyFont="1" applyFill="1" applyAlignment="1">
      <alignment vertical="center" wrapText="1"/>
    </xf>
    <xf numFmtId="0" fontId="3" fillId="3" borderId="0" xfId="0" applyFont="1" applyFill="1"/>
    <xf numFmtId="0" fontId="12" fillId="7" borderId="0" xfId="0" applyFont="1" applyFill="1"/>
    <xf numFmtId="0" fontId="7" fillId="0" borderId="0" xfId="0" applyFont="1"/>
    <xf numFmtId="9" fontId="4" fillId="0" borderId="0" xfId="1" applyFont="1"/>
    <xf numFmtId="0" fontId="3" fillId="10" borderId="0" xfId="0" applyFont="1" applyFill="1"/>
    <xf numFmtId="0" fontId="4" fillId="10" borderId="0" xfId="0" applyFont="1" applyFill="1"/>
    <xf numFmtId="0" fontId="19" fillId="0" borderId="0" xfId="0" applyFont="1" applyAlignment="1">
      <alignment vertical="center"/>
    </xf>
    <xf numFmtId="0" fontId="18" fillId="0" borderId="0" xfId="0" applyFont="1"/>
    <xf numFmtId="0" fontId="20" fillId="0" borderId="0" xfId="0" applyFont="1" applyAlignment="1">
      <alignment vertical="center"/>
    </xf>
    <xf numFmtId="0" fontId="18" fillId="0" borderId="0" xfId="0" applyFont="1" applyAlignment="1"/>
    <xf numFmtId="0" fontId="0" fillId="0" borderId="0" xfId="0" applyAlignment="1"/>
    <xf numFmtId="0" fontId="8" fillId="2" borderId="0" xfId="0" applyFont="1" applyFill="1" applyAlignment="1">
      <alignment horizontal="center"/>
    </xf>
    <xf numFmtId="0" fontId="8" fillId="4" borderId="0" xfId="0" applyFont="1" applyFill="1" applyAlignment="1">
      <alignment horizontal="center"/>
    </xf>
    <xf numFmtId="0" fontId="4" fillId="3" borderId="0" xfId="0" applyFont="1" applyFill="1"/>
    <xf numFmtId="0" fontId="6" fillId="0" borderId="2" xfId="0" applyFont="1" applyBorder="1"/>
    <xf numFmtId="0" fontId="5" fillId="3" borderId="0" xfId="0" applyFont="1" applyFill="1"/>
    <xf numFmtId="0" fontId="9" fillId="11" borderId="0" xfId="0" applyFont="1" applyFill="1"/>
    <xf numFmtId="0" fontId="9" fillId="7" borderId="0" xfId="0" applyFont="1" applyFill="1" applyAlignment="1">
      <alignment horizontal="right"/>
    </xf>
    <xf numFmtId="0" fontId="11" fillId="9" borderId="0" xfId="0" applyFont="1" applyFill="1"/>
    <xf numFmtId="0" fontId="11" fillId="3" borderId="0" xfId="0" applyFont="1" applyFill="1" applyAlignment="1">
      <alignment vertical="center" wrapText="1"/>
    </xf>
  </cellXfs>
  <cellStyles count="3">
    <cellStyle name="Procent" xfId="1" builtinId="5"/>
    <cellStyle name="Standaard" xfId="0" builtinId="0"/>
    <cellStyle name="Standaard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20A06-A110-4B33-A616-A5FE36542C37}">
  <dimension ref="A1:B18"/>
  <sheetViews>
    <sheetView tabSelected="1" workbookViewId="0"/>
  </sheetViews>
  <sheetFormatPr defaultRowHeight="14.5" x14ac:dyDescent="0.35"/>
  <cols>
    <col min="2" max="2" width="8.90625" style="60"/>
  </cols>
  <sheetData>
    <row r="1" spans="1:2" x14ac:dyDescent="0.35">
      <c r="A1" s="56" t="s">
        <v>21</v>
      </c>
      <c r="B1" s="59"/>
    </row>
    <row r="2" spans="1:2" x14ac:dyDescent="0.35">
      <c r="A2" s="56" t="s">
        <v>19</v>
      </c>
      <c r="B2" s="58" t="s">
        <v>208</v>
      </c>
    </row>
    <row r="3" spans="1:2" x14ac:dyDescent="0.35">
      <c r="A3" s="56" t="s">
        <v>4</v>
      </c>
      <c r="B3" s="58" t="s">
        <v>209</v>
      </c>
    </row>
    <row r="4" spans="1:2" x14ac:dyDescent="0.35">
      <c r="A4" s="56" t="s">
        <v>22</v>
      </c>
      <c r="B4" s="58" t="s">
        <v>210</v>
      </c>
    </row>
    <row r="5" spans="1:2" x14ac:dyDescent="0.35">
      <c r="A5" s="56" t="s">
        <v>211</v>
      </c>
      <c r="B5" s="58" t="s">
        <v>212</v>
      </c>
    </row>
    <row r="6" spans="1:2" x14ac:dyDescent="0.35">
      <c r="A6" s="57"/>
      <c r="B6" s="59"/>
    </row>
    <row r="7" spans="1:2" x14ac:dyDescent="0.35">
      <c r="A7" s="56" t="s">
        <v>213</v>
      </c>
      <c r="B7" s="59"/>
    </row>
    <row r="8" spans="1:2" x14ac:dyDescent="0.35">
      <c r="A8" s="56" t="s">
        <v>214</v>
      </c>
      <c r="B8" s="56" t="s">
        <v>215</v>
      </c>
    </row>
    <row r="9" spans="1:2" x14ac:dyDescent="0.35">
      <c r="A9" s="58" t="s">
        <v>216</v>
      </c>
      <c r="B9" s="58" t="s">
        <v>217</v>
      </c>
    </row>
    <row r="10" spans="1:2" x14ac:dyDescent="0.35">
      <c r="A10" s="58" t="s">
        <v>22</v>
      </c>
      <c r="B10" s="58" t="s">
        <v>218</v>
      </c>
    </row>
    <row r="11" spans="1:2" x14ac:dyDescent="0.35">
      <c r="A11" s="58" t="s">
        <v>211</v>
      </c>
      <c r="B11" s="58" t="s">
        <v>219</v>
      </c>
    </row>
    <row r="12" spans="1:2" x14ac:dyDescent="0.35">
      <c r="A12" s="58" t="s">
        <v>4</v>
      </c>
      <c r="B12" s="58" t="s">
        <v>220</v>
      </c>
    </row>
    <row r="13" spans="1:2" x14ac:dyDescent="0.35">
      <c r="A13" s="57"/>
      <c r="B13" s="59"/>
    </row>
    <row r="14" spans="1:2" x14ac:dyDescent="0.35">
      <c r="A14" s="56" t="s">
        <v>221</v>
      </c>
      <c r="B14" s="56" t="s">
        <v>222</v>
      </c>
    </row>
    <row r="15" spans="1:2" x14ac:dyDescent="0.35">
      <c r="A15" s="58" t="s">
        <v>216</v>
      </c>
      <c r="B15" s="58" t="s">
        <v>223</v>
      </c>
    </row>
    <row r="16" spans="1:2" x14ac:dyDescent="0.35">
      <c r="A16" s="58" t="s">
        <v>224</v>
      </c>
      <c r="B16" s="58" t="s">
        <v>225</v>
      </c>
    </row>
    <row r="17" spans="1:2" x14ac:dyDescent="0.35">
      <c r="A17" s="58" t="s">
        <v>22</v>
      </c>
      <c r="B17" s="58" t="s">
        <v>226</v>
      </c>
    </row>
    <row r="18" spans="1:2" x14ac:dyDescent="0.35">
      <c r="A18" s="58" t="s">
        <v>211</v>
      </c>
      <c r="B18" s="58"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7E0D0-DAAA-46F2-8317-DA2D0DC8A47A}">
  <sheetPr>
    <pageSetUpPr fitToPage="1"/>
  </sheetPr>
  <dimension ref="A1:AR190"/>
  <sheetViews>
    <sheetView zoomScale="90" zoomScaleNormal="90" workbookViewId="0">
      <pane xSplit="3" ySplit="3" topLeftCell="D4" activePane="bottomRight" state="frozen"/>
      <selection activeCell="C23" sqref="C23"/>
      <selection pane="topRight" activeCell="C23" sqref="C23"/>
      <selection pane="bottomLeft" activeCell="C23" sqref="C23"/>
      <selection pane="bottomRight"/>
    </sheetView>
  </sheetViews>
  <sheetFormatPr defaultColWidth="8.90625" defaultRowHeight="14.5" x14ac:dyDescent="0.35"/>
  <cols>
    <col min="1" max="1" width="16" style="1" bestFit="1" customWidth="1"/>
    <col min="2" max="2" width="39.453125" style="2" bestFit="1" customWidth="1"/>
    <col min="3" max="3" width="11.90625" style="27" bestFit="1" customWidth="1"/>
    <col min="4" max="4" width="8.90625" style="1"/>
    <col min="5" max="6" width="14.81640625" style="1" customWidth="1"/>
    <col min="7" max="8" width="9.08984375" style="1" customWidth="1"/>
    <col min="9" max="9" width="9.08984375" style="2" customWidth="1"/>
    <col min="10" max="10" width="4.90625" style="1" customWidth="1"/>
    <col min="11" max="11" width="9.08984375" style="1" customWidth="1"/>
    <col min="12" max="13" width="14.81640625" style="1" customWidth="1"/>
    <col min="14" max="15" width="9.08984375" style="1" customWidth="1"/>
    <col min="16" max="16" width="9.08984375" style="2" customWidth="1"/>
    <col min="17" max="17" width="9.08984375" style="1" customWidth="1"/>
    <col min="18" max="16384" width="8.90625" style="1"/>
  </cols>
  <sheetData>
    <row r="1" spans="1:44" ht="21" x14ac:dyDescent="0.5">
      <c r="D1" s="61" t="s">
        <v>178</v>
      </c>
      <c r="E1" s="61"/>
      <c r="F1" s="61"/>
      <c r="G1" s="61"/>
      <c r="H1" s="61"/>
      <c r="I1" s="61"/>
      <c r="J1" s="63"/>
      <c r="K1" s="62" t="s">
        <v>179</v>
      </c>
      <c r="L1" s="62"/>
      <c r="M1" s="62"/>
      <c r="N1" s="62"/>
      <c r="O1" s="62"/>
      <c r="P1" s="62"/>
      <c r="Q1" s="3" t="s">
        <v>180</v>
      </c>
    </row>
    <row r="2" spans="1:44" x14ac:dyDescent="0.35">
      <c r="D2" s="4" t="s">
        <v>19</v>
      </c>
      <c r="E2" s="4" t="s">
        <v>181</v>
      </c>
      <c r="F2" s="4" t="s">
        <v>182</v>
      </c>
      <c r="G2" s="4" t="s">
        <v>22</v>
      </c>
      <c r="H2" s="4" t="s">
        <v>4</v>
      </c>
      <c r="I2" s="4" t="s">
        <v>2</v>
      </c>
      <c r="J2" s="63"/>
      <c r="K2" s="5" t="s">
        <v>19</v>
      </c>
      <c r="L2" s="5" t="s">
        <v>181</v>
      </c>
      <c r="M2" s="5" t="s">
        <v>182</v>
      </c>
      <c r="N2" s="5" t="s">
        <v>22</v>
      </c>
      <c r="O2" s="5" t="s">
        <v>4</v>
      </c>
      <c r="P2" s="5" t="s">
        <v>2</v>
      </c>
      <c r="Q2" s="6"/>
    </row>
    <row r="4" spans="1:44" x14ac:dyDescent="0.35">
      <c r="A4" s="2" t="s">
        <v>3</v>
      </c>
      <c r="B4" s="2" t="s">
        <v>227</v>
      </c>
      <c r="C4" s="64" t="s">
        <v>25</v>
      </c>
      <c r="D4" s="4">
        <v>15843</v>
      </c>
      <c r="E4" s="4">
        <v>0</v>
      </c>
      <c r="F4" s="4">
        <v>261</v>
      </c>
      <c r="G4" s="4"/>
      <c r="H4" s="4" t="s">
        <v>183</v>
      </c>
      <c r="I4" s="7">
        <f>SUM(D4:H4)</f>
        <v>16104</v>
      </c>
      <c r="J4" s="63"/>
      <c r="K4" s="5">
        <v>30304</v>
      </c>
      <c r="L4" s="5">
        <v>0</v>
      </c>
      <c r="M4" s="5">
        <v>109</v>
      </c>
      <c r="N4" s="5"/>
      <c r="O4" s="5"/>
      <c r="P4" s="8">
        <f>SUM(K4:O4)</f>
        <v>30413</v>
      </c>
      <c r="Q4" s="6">
        <f>P4-I4</f>
        <v>14309</v>
      </c>
    </row>
    <row r="5" spans="1:44" ht="15.5" x14ac:dyDescent="0.35">
      <c r="B5" s="2" t="s">
        <v>228</v>
      </c>
      <c r="C5" s="64" t="s">
        <v>24</v>
      </c>
      <c r="D5" s="4">
        <v>15554</v>
      </c>
      <c r="E5" s="9">
        <v>0</v>
      </c>
      <c r="F5" s="4">
        <v>183</v>
      </c>
      <c r="G5" s="4"/>
      <c r="H5" s="4">
        <v>559</v>
      </c>
      <c r="I5" s="7">
        <f>SUM(D5:H5)</f>
        <v>16296</v>
      </c>
      <c r="J5" s="63"/>
      <c r="K5" s="5">
        <v>20379</v>
      </c>
      <c r="L5" s="5">
        <v>0</v>
      </c>
      <c r="M5" s="5">
        <v>52</v>
      </c>
      <c r="N5" s="5"/>
      <c r="O5" s="5"/>
      <c r="P5" s="8">
        <f>SUM(K5:O5)</f>
        <v>20431</v>
      </c>
      <c r="Q5" s="6">
        <f>P5-I5</f>
        <v>4135</v>
      </c>
      <c r="AR5" s="10"/>
    </row>
    <row r="6" spans="1:44" x14ac:dyDescent="0.35">
      <c r="B6" s="2" t="s">
        <v>229</v>
      </c>
      <c r="C6" s="64" t="s">
        <v>23</v>
      </c>
      <c r="D6" s="4">
        <v>150066</v>
      </c>
      <c r="E6" s="4">
        <v>0</v>
      </c>
      <c r="F6" s="4">
        <v>1333</v>
      </c>
      <c r="G6" s="4">
        <v>32</v>
      </c>
      <c r="H6" s="4">
        <v>2977</v>
      </c>
      <c r="I6" s="7">
        <f>SUM(D6:H6)</f>
        <v>154408</v>
      </c>
      <c r="J6" s="63"/>
      <c r="K6" s="5">
        <v>125207</v>
      </c>
      <c r="L6" s="5">
        <v>0</v>
      </c>
      <c r="M6" s="5">
        <v>144</v>
      </c>
      <c r="N6" s="5">
        <v>0</v>
      </c>
      <c r="O6" s="5"/>
      <c r="P6" s="8">
        <f>SUM(K6:O6)</f>
        <v>125351</v>
      </c>
      <c r="Q6" s="6">
        <f>P6-I6</f>
        <v>-29057</v>
      </c>
    </row>
    <row r="7" spans="1:44" s="10" customFormat="1" ht="15.5" x14ac:dyDescent="0.35">
      <c r="A7" s="10" t="s">
        <v>3</v>
      </c>
      <c r="B7" s="10" t="s">
        <v>16</v>
      </c>
      <c r="C7" s="11"/>
      <c r="D7" s="12">
        <f t="shared" ref="D7:G7" si="0">SUM(D4:D6)</f>
        <v>181463</v>
      </c>
      <c r="E7" s="12">
        <f t="shared" si="0"/>
        <v>0</v>
      </c>
      <c r="F7" s="12">
        <f t="shared" si="0"/>
        <v>1777</v>
      </c>
      <c r="G7" s="12">
        <f t="shared" si="0"/>
        <v>32</v>
      </c>
      <c r="H7" s="12">
        <f>SUM(H4:H6)</f>
        <v>3536</v>
      </c>
      <c r="I7" s="13">
        <f>SUM(D7:H7)</f>
        <v>186808</v>
      </c>
      <c r="J7" s="63"/>
      <c r="K7" s="14">
        <f>SUM(K4:K6)</f>
        <v>175890</v>
      </c>
      <c r="L7" s="14">
        <f>SUM(L4:L6)</f>
        <v>0</v>
      </c>
      <c r="M7" s="14">
        <f>SUM(M4:M6)</f>
        <v>305</v>
      </c>
      <c r="N7" s="14">
        <f>SUM(N4:N6)</f>
        <v>0</v>
      </c>
      <c r="O7" s="14"/>
      <c r="P7" s="15">
        <f>SUM(K7:O7)</f>
        <v>176195</v>
      </c>
      <c r="Q7" s="16">
        <f>P7-I7</f>
        <v>-10613</v>
      </c>
    </row>
    <row r="8" spans="1:44" s="10" customFormat="1" ht="15.5" x14ac:dyDescent="0.35">
      <c r="C8" s="11"/>
    </row>
    <row r="10" spans="1:44" s="2" customFormat="1" x14ac:dyDescent="0.35">
      <c r="A10" s="2" t="s">
        <v>17</v>
      </c>
      <c r="B10" s="17" t="s">
        <v>230</v>
      </c>
      <c r="C10" s="64" t="s">
        <v>26</v>
      </c>
      <c r="D10" s="9">
        <v>23354</v>
      </c>
      <c r="E10" s="9">
        <v>0</v>
      </c>
      <c r="F10" s="9">
        <v>601</v>
      </c>
      <c r="G10" s="9">
        <v>24</v>
      </c>
      <c r="H10" s="9">
        <v>3628</v>
      </c>
      <c r="I10" s="18">
        <f>SUM(D10:H10)</f>
        <v>27607</v>
      </c>
      <c r="J10" s="50"/>
      <c r="K10" s="19">
        <v>23965</v>
      </c>
      <c r="L10" s="19">
        <f>SUM(L7:L9)</f>
        <v>0</v>
      </c>
      <c r="M10" s="19">
        <v>1154</v>
      </c>
      <c r="N10" s="19">
        <v>104</v>
      </c>
      <c r="O10" s="19"/>
      <c r="P10" s="8">
        <f>SUM(K10:O10)</f>
        <v>25223</v>
      </c>
      <c r="Q10" s="6">
        <f>P10-I10</f>
        <v>-2384</v>
      </c>
    </row>
    <row r="11" spans="1:44" s="2" customFormat="1" x14ac:dyDescent="0.35">
      <c r="A11" s="1"/>
      <c r="B11" s="17" t="s">
        <v>231</v>
      </c>
      <c r="C11" s="64" t="s">
        <v>27</v>
      </c>
      <c r="D11" s="9">
        <v>23927</v>
      </c>
      <c r="E11" s="9">
        <v>0</v>
      </c>
      <c r="F11" s="9">
        <v>476</v>
      </c>
      <c r="G11" s="9"/>
      <c r="H11" s="9">
        <v>866</v>
      </c>
      <c r="I11" s="18">
        <f>SUM(D11:H11)</f>
        <v>25269</v>
      </c>
      <c r="J11" s="50"/>
      <c r="K11" s="19">
        <v>23207</v>
      </c>
      <c r="L11" s="19">
        <v>0</v>
      </c>
      <c r="M11" s="19">
        <v>61</v>
      </c>
      <c r="N11" s="19"/>
      <c r="O11" s="19"/>
      <c r="P11" s="8">
        <f>SUM(K11:O11)</f>
        <v>23268</v>
      </c>
      <c r="Q11" s="6">
        <f>P11-I11</f>
        <v>-2001</v>
      </c>
    </row>
    <row r="12" spans="1:44" s="10" customFormat="1" ht="15.5" x14ac:dyDescent="0.35">
      <c r="A12" s="10" t="s">
        <v>17</v>
      </c>
      <c r="B12" s="10" t="s">
        <v>16</v>
      </c>
      <c r="C12" s="11"/>
      <c r="D12" s="12">
        <f>SUM(D10:D11)</f>
        <v>47281</v>
      </c>
      <c r="E12" s="12">
        <f t="shared" ref="E12:N12" si="1">SUM(E10:E11)</f>
        <v>0</v>
      </c>
      <c r="F12" s="12">
        <f t="shared" si="1"/>
        <v>1077</v>
      </c>
      <c r="G12" s="12">
        <f t="shared" si="1"/>
        <v>24</v>
      </c>
      <c r="H12" s="12">
        <f t="shared" si="1"/>
        <v>4494</v>
      </c>
      <c r="I12" s="12">
        <f>SUM(D12:H12)</f>
        <v>52876</v>
      </c>
      <c r="J12" s="65"/>
      <c r="K12" s="14">
        <f t="shared" si="1"/>
        <v>47172</v>
      </c>
      <c r="L12" s="14">
        <f t="shared" si="1"/>
        <v>0</v>
      </c>
      <c r="M12" s="14">
        <f t="shared" si="1"/>
        <v>1215</v>
      </c>
      <c r="N12" s="14">
        <f t="shared" si="1"/>
        <v>104</v>
      </c>
      <c r="O12" s="14"/>
      <c r="P12" s="15">
        <f>SUM(P10:P11)</f>
        <v>48491</v>
      </c>
      <c r="Q12" s="16">
        <f>P12-I12</f>
        <v>-4385</v>
      </c>
    </row>
    <row r="13" spans="1:44" s="10" customFormat="1" ht="15.5" x14ac:dyDescent="0.35">
      <c r="C13" s="11"/>
    </row>
    <row r="15" spans="1:44" s="2" customFormat="1" x14ac:dyDescent="0.35">
      <c r="A15" s="2" t="s">
        <v>6</v>
      </c>
      <c r="B15" s="17" t="s">
        <v>184</v>
      </c>
      <c r="C15" s="64" t="s">
        <v>28</v>
      </c>
      <c r="D15" s="20"/>
      <c r="E15" s="9">
        <v>1</v>
      </c>
      <c r="F15" s="9">
        <v>6</v>
      </c>
      <c r="G15" s="9"/>
      <c r="H15" s="9"/>
      <c r="I15" s="7">
        <f t="shared" ref="I15:I22" si="2">SUM(D15:H15)</f>
        <v>7</v>
      </c>
      <c r="J15" s="50"/>
      <c r="K15" s="19"/>
      <c r="L15" s="19">
        <v>0</v>
      </c>
      <c r="M15" s="19">
        <v>0</v>
      </c>
      <c r="N15" s="19"/>
      <c r="O15" s="19"/>
      <c r="P15" s="8">
        <f t="shared" ref="P15:P22" si="3">SUM(K15:O15)</f>
        <v>0</v>
      </c>
      <c r="Q15" s="3">
        <f t="shared" ref="Q15:Q22" si="4">P15-I15</f>
        <v>-7</v>
      </c>
    </row>
    <row r="16" spans="1:44" s="2" customFormat="1" x14ac:dyDescent="0.35">
      <c r="A16" s="1"/>
      <c r="B16" s="17" t="s">
        <v>232</v>
      </c>
      <c r="C16" s="64" t="s">
        <v>29</v>
      </c>
      <c r="D16" s="20">
        <v>13095</v>
      </c>
      <c r="E16" s="9">
        <v>0</v>
      </c>
      <c r="F16" s="9">
        <v>183</v>
      </c>
      <c r="G16" s="9"/>
      <c r="H16" s="9">
        <v>31</v>
      </c>
      <c r="I16" s="7">
        <f t="shared" si="2"/>
        <v>13309</v>
      </c>
      <c r="J16" s="50"/>
      <c r="K16" s="19">
        <v>24232</v>
      </c>
      <c r="L16" s="19">
        <v>1</v>
      </c>
      <c r="M16" s="19">
        <v>322</v>
      </c>
      <c r="N16" s="19"/>
      <c r="O16" s="19"/>
      <c r="P16" s="8">
        <f t="shared" si="3"/>
        <v>24555</v>
      </c>
      <c r="Q16" s="3">
        <f t="shared" si="4"/>
        <v>11246</v>
      </c>
    </row>
    <row r="17" spans="1:19" s="2" customFormat="1" x14ac:dyDescent="0.35">
      <c r="B17" s="17" t="s">
        <v>233</v>
      </c>
      <c r="C17" s="64" t="s">
        <v>30</v>
      </c>
      <c r="D17" s="20">
        <v>35278</v>
      </c>
      <c r="E17" s="9">
        <v>0</v>
      </c>
      <c r="F17" s="9">
        <v>784</v>
      </c>
      <c r="G17" s="9"/>
      <c r="H17" s="9">
        <v>313</v>
      </c>
      <c r="I17" s="7">
        <f t="shared" si="2"/>
        <v>36375</v>
      </c>
      <c r="J17" s="50"/>
      <c r="K17" s="19">
        <v>19751</v>
      </c>
      <c r="L17" s="19">
        <v>0</v>
      </c>
      <c r="M17" s="19">
        <v>162</v>
      </c>
      <c r="N17" s="19"/>
      <c r="O17" s="19"/>
      <c r="P17" s="8">
        <f t="shared" si="3"/>
        <v>19913</v>
      </c>
      <c r="Q17" s="3">
        <f t="shared" si="4"/>
        <v>-16462</v>
      </c>
    </row>
    <row r="18" spans="1:19" s="2" customFormat="1" x14ac:dyDescent="0.35">
      <c r="B18" s="17" t="s">
        <v>234</v>
      </c>
      <c r="C18" s="64" t="s">
        <v>31</v>
      </c>
      <c r="D18" s="20">
        <v>17025</v>
      </c>
      <c r="E18" s="9">
        <v>0</v>
      </c>
      <c r="F18" s="9">
        <v>132</v>
      </c>
      <c r="G18" s="9"/>
      <c r="H18" s="9">
        <v>19</v>
      </c>
      <c r="I18" s="7">
        <f t="shared" si="2"/>
        <v>17176</v>
      </c>
      <c r="J18" s="50"/>
      <c r="K18" s="19">
        <v>17366</v>
      </c>
      <c r="L18" s="19">
        <v>0</v>
      </c>
      <c r="M18" s="19">
        <v>4</v>
      </c>
      <c r="N18" s="19"/>
      <c r="O18" s="19"/>
      <c r="P18" s="8">
        <f t="shared" si="3"/>
        <v>17370</v>
      </c>
      <c r="Q18" s="3">
        <f t="shared" si="4"/>
        <v>194</v>
      </c>
    </row>
    <row r="19" spans="1:19" s="2" customFormat="1" x14ac:dyDescent="0.35">
      <c r="B19" s="17" t="s">
        <v>235</v>
      </c>
      <c r="C19" s="64" t="s">
        <v>32</v>
      </c>
      <c r="D19" s="20">
        <v>27779</v>
      </c>
      <c r="E19" s="9">
        <v>0</v>
      </c>
      <c r="F19" s="9">
        <v>574</v>
      </c>
      <c r="G19" s="9"/>
      <c r="H19" s="9">
        <v>146</v>
      </c>
      <c r="I19" s="7">
        <f t="shared" si="2"/>
        <v>28499</v>
      </c>
      <c r="J19" s="50"/>
      <c r="K19" s="19">
        <v>33014</v>
      </c>
      <c r="L19" s="19">
        <v>0</v>
      </c>
      <c r="M19" s="19">
        <v>4</v>
      </c>
      <c r="N19" s="19"/>
      <c r="O19" s="19"/>
      <c r="P19" s="8">
        <f t="shared" si="3"/>
        <v>33018</v>
      </c>
      <c r="Q19" s="3">
        <f t="shared" si="4"/>
        <v>4519</v>
      </c>
    </row>
    <row r="20" spans="1:19" s="2" customFormat="1" x14ac:dyDescent="0.35">
      <c r="B20" s="17" t="s">
        <v>236</v>
      </c>
      <c r="C20" s="64" t="s">
        <v>33</v>
      </c>
      <c r="D20" s="20">
        <v>31520</v>
      </c>
      <c r="E20" s="9">
        <v>0</v>
      </c>
      <c r="F20" s="9">
        <v>723</v>
      </c>
      <c r="G20" s="9"/>
      <c r="H20" s="9">
        <v>256</v>
      </c>
      <c r="I20" s="7">
        <f t="shared" si="2"/>
        <v>32499</v>
      </c>
      <c r="J20" s="50"/>
      <c r="K20" s="19">
        <v>30334</v>
      </c>
      <c r="L20" s="19">
        <v>0</v>
      </c>
      <c r="M20" s="19">
        <v>7</v>
      </c>
      <c r="N20" s="19"/>
      <c r="O20" s="19"/>
      <c r="P20" s="8">
        <f t="shared" si="3"/>
        <v>30341</v>
      </c>
      <c r="Q20" s="3">
        <f t="shared" si="4"/>
        <v>-2158</v>
      </c>
    </row>
    <row r="21" spans="1:19" s="2" customFormat="1" x14ac:dyDescent="0.35">
      <c r="B21" s="17" t="s">
        <v>0</v>
      </c>
      <c r="C21" s="11"/>
      <c r="D21" s="20"/>
      <c r="E21" s="9"/>
      <c r="F21" s="9"/>
      <c r="G21" s="9">
        <v>94</v>
      </c>
      <c r="H21" s="9"/>
      <c r="I21" s="7">
        <f t="shared" si="2"/>
        <v>94</v>
      </c>
      <c r="J21" s="50"/>
      <c r="K21" s="19"/>
      <c r="L21" s="19"/>
      <c r="M21" s="19"/>
      <c r="N21" s="19">
        <v>85</v>
      </c>
      <c r="O21" s="19"/>
      <c r="P21" s="8">
        <f t="shared" si="3"/>
        <v>85</v>
      </c>
      <c r="Q21" s="3">
        <f t="shared" si="4"/>
        <v>-9</v>
      </c>
    </row>
    <row r="22" spans="1:19" s="10" customFormat="1" ht="15.5" x14ac:dyDescent="0.35">
      <c r="A22" s="10" t="s">
        <v>6</v>
      </c>
      <c r="B22" s="21" t="s">
        <v>16</v>
      </c>
      <c r="C22" s="11"/>
      <c r="D22" s="12">
        <f>SUM(D15:D21)</f>
        <v>124697</v>
      </c>
      <c r="E22" s="12">
        <f>SUM(E15:E21)</f>
        <v>1</v>
      </c>
      <c r="F22" s="12">
        <f>SUM(F15:F21)</f>
        <v>2402</v>
      </c>
      <c r="G22" s="12">
        <f>SUM(G15:G21)</f>
        <v>94</v>
      </c>
      <c r="H22" s="12">
        <f>SUM(H15:H21)</f>
        <v>765</v>
      </c>
      <c r="I22" s="12">
        <f t="shared" si="2"/>
        <v>127959</v>
      </c>
      <c r="J22" s="65"/>
      <c r="K22" s="14">
        <f>SUM(K15:K21)</f>
        <v>124697</v>
      </c>
      <c r="L22" s="14">
        <f>SUM(L15:L21)</f>
        <v>1</v>
      </c>
      <c r="M22" s="14">
        <f>SUM(M15:M21)</f>
        <v>499</v>
      </c>
      <c r="N22" s="14">
        <f>SUM(N15:N21)</f>
        <v>85</v>
      </c>
      <c r="O22" s="14"/>
      <c r="P22" s="15">
        <f t="shared" si="3"/>
        <v>125282</v>
      </c>
      <c r="Q22" s="16">
        <f t="shared" si="4"/>
        <v>-2677</v>
      </c>
    </row>
    <row r="25" spans="1:19" s="2" customFormat="1" x14ac:dyDescent="0.35">
      <c r="A25" s="2" t="s">
        <v>7</v>
      </c>
      <c r="B25" s="17" t="s">
        <v>185</v>
      </c>
      <c r="C25" s="64" t="s">
        <v>34</v>
      </c>
      <c r="D25" s="20"/>
      <c r="E25" s="9">
        <v>0</v>
      </c>
      <c r="F25" s="9">
        <v>0</v>
      </c>
      <c r="G25" s="9"/>
      <c r="H25" s="9"/>
      <c r="I25" s="7">
        <f t="shared" ref="I25:I47" si="5">SUM(D25:H25)</f>
        <v>0</v>
      </c>
      <c r="J25" s="50"/>
      <c r="K25" s="19">
        <v>55827</v>
      </c>
      <c r="L25" s="19">
        <v>362</v>
      </c>
      <c r="M25" s="19">
        <v>501</v>
      </c>
      <c r="N25" s="19"/>
      <c r="O25" s="19"/>
      <c r="P25" s="8">
        <f t="shared" ref="P25:P47" si="6">SUM(K25:O25)</f>
        <v>56690</v>
      </c>
      <c r="Q25" s="3">
        <f t="shared" ref="Q25:Q47" si="7">P25-I25</f>
        <v>56690</v>
      </c>
    </row>
    <row r="26" spans="1:19" s="2" customFormat="1" x14ac:dyDescent="0.35">
      <c r="A26" s="1"/>
      <c r="B26" s="17" t="s">
        <v>186</v>
      </c>
      <c r="C26" s="64" t="s">
        <v>35</v>
      </c>
      <c r="D26" s="20"/>
      <c r="E26" s="9">
        <v>0</v>
      </c>
      <c r="F26" s="9">
        <v>0</v>
      </c>
      <c r="G26" s="9"/>
      <c r="H26" s="9"/>
      <c r="I26" s="7">
        <f t="shared" si="5"/>
        <v>0</v>
      </c>
      <c r="J26" s="50"/>
      <c r="K26" s="19"/>
      <c r="L26" s="19">
        <v>36</v>
      </c>
      <c r="M26" s="19">
        <v>143</v>
      </c>
      <c r="N26" s="19"/>
      <c r="O26" s="19"/>
      <c r="P26" s="8">
        <f t="shared" si="6"/>
        <v>179</v>
      </c>
      <c r="Q26" s="3">
        <f t="shared" si="7"/>
        <v>179</v>
      </c>
    </row>
    <row r="27" spans="1:19" s="2" customFormat="1" x14ac:dyDescent="0.35">
      <c r="B27" s="17" t="s">
        <v>237</v>
      </c>
      <c r="C27" s="64" t="s">
        <v>36</v>
      </c>
      <c r="D27" s="20">
        <v>4900</v>
      </c>
      <c r="E27" s="9">
        <v>25</v>
      </c>
      <c r="F27" s="9">
        <v>163</v>
      </c>
      <c r="G27" s="9">
        <v>125</v>
      </c>
      <c r="H27" s="9">
        <v>329</v>
      </c>
      <c r="I27" s="7">
        <f t="shared" si="5"/>
        <v>5542</v>
      </c>
      <c r="J27" s="50"/>
      <c r="K27" s="5">
        <v>36333</v>
      </c>
      <c r="L27" s="19">
        <v>29</v>
      </c>
      <c r="M27" s="19">
        <v>2582</v>
      </c>
      <c r="N27" s="19">
        <v>272</v>
      </c>
      <c r="O27" s="19"/>
      <c r="P27" s="8">
        <f t="shared" si="6"/>
        <v>39216</v>
      </c>
      <c r="Q27" s="3">
        <f t="shared" si="7"/>
        <v>33674</v>
      </c>
    </row>
    <row r="28" spans="1:19" s="2" customFormat="1" x14ac:dyDescent="0.35">
      <c r="B28" s="17" t="s">
        <v>238</v>
      </c>
      <c r="C28" s="64" t="s">
        <v>37</v>
      </c>
      <c r="D28" s="20"/>
      <c r="E28" s="9">
        <v>71</v>
      </c>
      <c r="F28" s="9">
        <v>98</v>
      </c>
      <c r="G28" s="9"/>
      <c r="H28" s="9">
        <v>115</v>
      </c>
      <c r="I28" s="7">
        <f t="shared" si="5"/>
        <v>284</v>
      </c>
      <c r="J28" s="50"/>
      <c r="K28" s="5"/>
      <c r="L28" s="19">
        <v>65</v>
      </c>
      <c r="M28" s="19">
        <v>105</v>
      </c>
      <c r="N28" s="19"/>
      <c r="O28" s="19"/>
      <c r="P28" s="8">
        <f t="shared" si="6"/>
        <v>170</v>
      </c>
      <c r="Q28" s="3">
        <f t="shared" si="7"/>
        <v>-114</v>
      </c>
    </row>
    <row r="29" spans="1:19" s="2" customFormat="1" x14ac:dyDescent="0.35">
      <c r="B29" s="17" t="s">
        <v>239</v>
      </c>
      <c r="C29" s="64" t="s">
        <v>38</v>
      </c>
      <c r="D29" s="20">
        <v>2722</v>
      </c>
      <c r="E29" s="22">
        <v>11</v>
      </c>
      <c r="F29" s="9">
        <v>39</v>
      </c>
      <c r="G29" s="9"/>
      <c r="H29" s="9">
        <v>209</v>
      </c>
      <c r="I29" s="7">
        <f t="shared" si="5"/>
        <v>2981</v>
      </c>
      <c r="J29" s="50"/>
      <c r="K29" s="5">
        <v>3462</v>
      </c>
      <c r="L29" s="19">
        <v>7</v>
      </c>
      <c r="M29" s="19">
        <v>216</v>
      </c>
      <c r="N29" s="19"/>
      <c r="O29" s="19"/>
      <c r="P29" s="8">
        <f t="shared" si="6"/>
        <v>3685</v>
      </c>
      <c r="Q29" s="3">
        <f t="shared" si="7"/>
        <v>704</v>
      </c>
    </row>
    <row r="30" spans="1:19" s="2" customFormat="1" x14ac:dyDescent="0.35">
      <c r="B30" s="17" t="s">
        <v>240</v>
      </c>
      <c r="C30" s="64" t="s">
        <v>39</v>
      </c>
      <c r="D30" s="20">
        <v>18628</v>
      </c>
      <c r="E30" s="9">
        <v>28</v>
      </c>
      <c r="F30" s="9">
        <v>305</v>
      </c>
      <c r="G30" s="9"/>
      <c r="H30" s="9">
        <v>876</v>
      </c>
      <c r="I30" s="7">
        <f t="shared" si="5"/>
        <v>19837</v>
      </c>
      <c r="J30" s="50"/>
      <c r="K30" s="5">
        <v>28961</v>
      </c>
      <c r="L30" s="19">
        <v>2</v>
      </c>
      <c r="M30" s="19">
        <v>143</v>
      </c>
      <c r="N30" s="19"/>
      <c r="O30" s="19"/>
      <c r="P30" s="8">
        <f t="shared" si="6"/>
        <v>29106</v>
      </c>
      <c r="Q30" s="3">
        <f t="shared" si="7"/>
        <v>9269</v>
      </c>
    </row>
    <row r="31" spans="1:19" s="2" customFormat="1" x14ac:dyDescent="0.35">
      <c r="B31" s="23" t="s">
        <v>241</v>
      </c>
      <c r="C31" s="64" t="s">
        <v>40</v>
      </c>
      <c r="D31" s="20">
        <v>6654</v>
      </c>
      <c r="E31" s="9">
        <v>14</v>
      </c>
      <c r="F31" s="9">
        <v>57</v>
      </c>
      <c r="G31" s="9"/>
      <c r="H31" s="9">
        <v>107</v>
      </c>
      <c r="I31" s="7">
        <f t="shared" si="5"/>
        <v>6832</v>
      </c>
      <c r="J31" s="50"/>
      <c r="K31" s="5">
        <v>1626</v>
      </c>
      <c r="L31" s="19">
        <v>0</v>
      </c>
      <c r="M31" s="19">
        <v>0</v>
      </c>
      <c r="N31" s="19"/>
      <c r="O31" s="19"/>
      <c r="P31" s="8">
        <f t="shared" si="6"/>
        <v>1626</v>
      </c>
      <c r="Q31" s="3">
        <f t="shared" si="7"/>
        <v>-5206</v>
      </c>
      <c r="S31" s="24"/>
    </row>
    <row r="32" spans="1:19" s="2" customFormat="1" x14ac:dyDescent="0.35">
      <c r="B32" s="17" t="s">
        <v>1</v>
      </c>
      <c r="C32" s="64" t="s">
        <v>41</v>
      </c>
      <c r="D32" s="20">
        <v>8475</v>
      </c>
      <c r="E32" s="9">
        <v>24</v>
      </c>
      <c r="F32" s="9">
        <v>16</v>
      </c>
      <c r="G32" s="9"/>
      <c r="H32" s="9">
        <v>311</v>
      </c>
      <c r="I32" s="7">
        <f t="shared" si="5"/>
        <v>8826</v>
      </c>
      <c r="J32" s="50"/>
      <c r="K32" s="5">
        <v>801</v>
      </c>
      <c r="L32" s="19">
        <v>0</v>
      </c>
      <c r="M32" s="19">
        <v>53</v>
      </c>
      <c r="N32" s="19"/>
      <c r="O32" s="19"/>
      <c r="P32" s="8">
        <f t="shared" si="6"/>
        <v>854</v>
      </c>
      <c r="Q32" s="3">
        <f t="shared" si="7"/>
        <v>-7972</v>
      </c>
      <c r="S32" s="24"/>
    </row>
    <row r="33" spans="1:21" s="2" customFormat="1" x14ac:dyDescent="0.35">
      <c r="B33" s="17" t="s">
        <v>242</v>
      </c>
      <c r="C33" s="64" t="s">
        <v>42</v>
      </c>
      <c r="D33" s="20">
        <v>14386</v>
      </c>
      <c r="E33" s="9">
        <v>36</v>
      </c>
      <c r="F33" s="9">
        <v>326</v>
      </c>
      <c r="G33" s="9"/>
      <c r="H33" s="9">
        <v>363</v>
      </c>
      <c r="I33" s="7">
        <f t="shared" si="5"/>
        <v>15111</v>
      </c>
      <c r="J33" s="50"/>
      <c r="K33" s="5">
        <v>2313</v>
      </c>
      <c r="L33" s="19">
        <v>0</v>
      </c>
      <c r="M33" s="19">
        <v>1</v>
      </c>
      <c r="N33" s="19"/>
      <c r="O33" s="19"/>
      <c r="P33" s="8">
        <f t="shared" si="6"/>
        <v>2314</v>
      </c>
      <c r="Q33" s="3">
        <f t="shared" si="7"/>
        <v>-12797</v>
      </c>
      <c r="U33" s="17"/>
    </row>
    <row r="34" spans="1:21" s="2" customFormat="1" x14ac:dyDescent="0.35">
      <c r="B34" s="17" t="s">
        <v>243</v>
      </c>
      <c r="C34" s="64" t="s">
        <v>44</v>
      </c>
      <c r="D34" s="20">
        <v>1340</v>
      </c>
      <c r="E34" s="9">
        <v>17</v>
      </c>
      <c r="F34" s="9">
        <v>148</v>
      </c>
      <c r="G34" s="9"/>
      <c r="H34" s="9">
        <v>20</v>
      </c>
      <c r="I34" s="7">
        <f t="shared" si="5"/>
        <v>1525</v>
      </c>
      <c r="J34" s="50"/>
      <c r="K34" s="5">
        <v>1237</v>
      </c>
      <c r="L34" s="19">
        <v>0</v>
      </c>
      <c r="M34" s="19">
        <v>88</v>
      </c>
      <c r="N34" s="19"/>
      <c r="O34" s="19"/>
      <c r="P34" s="8">
        <f t="shared" si="6"/>
        <v>1325</v>
      </c>
      <c r="Q34" s="3">
        <f t="shared" si="7"/>
        <v>-200</v>
      </c>
    </row>
    <row r="35" spans="1:21" s="2" customFormat="1" x14ac:dyDescent="0.35">
      <c r="B35" s="17" t="s">
        <v>45</v>
      </c>
      <c r="C35" s="64" t="s">
        <v>46</v>
      </c>
      <c r="D35" s="20">
        <v>1829</v>
      </c>
      <c r="E35" s="9">
        <v>9</v>
      </c>
      <c r="F35" s="9">
        <v>45</v>
      </c>
      <c r="G35" s="9"/>
      <c r="H35" s="9">
        <v>288</v>
      </c>
      <c r="I35" s="7">
        <f t="shared" si="5"/>
        <v>2171</v>
      </c>
      <c r="J35" s="50"/>
      <c r="K35" s="5">
        <v>1443</v>
      </c>
      <c r="L35" s="19">
        <v>0</v>
      </c>
      <c r="M35" s="19">
        <v>45</v>
      </c>
      <c r="N35" s="19"/>
      <c r="O35" s="19"/>
      <c r="P35" s="8">
        <f t="shared" si="6"/>
        <v>1488</v>
      </c>
      <c r="Q35" s="3">
        <f t="shared" si="7"/>
        <v>-683</v>
      </c>
    </row>
    <row r="36" spans="1:21" s="2" customFormat="1" x14ac:dyDescent="0.35">
      <c r="B36" s="17" t="s">
        <v>244</v>
      </c>
      <c r="C36" s="64" t="s">
        <v>47</v>
      </c>
      <c r="D36" s="20">
        <v>3654</v>
      </c>
      <c r="E36" s="9">
        <v>8</v>
      </c>
      <c r="F36" s="9">
        <v>29</v>
      </c>
      <c r="G36" s="9"/>
      <c r="H36" s="9">
        <v>27</v>
      </c>
      <c r="I36" s="7">
        <f t="shared" si="5"/>
        <v>3718</v>
      </c>
      <c r="J36" s="50"/>
      <c r="K36" s="5">
        <v>1231</v>
      </c>
      <c r="L36" s="19">
        <v>0</v>
      </c>
      <c r="M36" s="19">
        <v>64</v>
      </c>
      <c r="N36" s="19"/>
      <c r="O36" s="19"/>
      <c r="P36" s="8">
        <f t="shared" si="6"/>
        <v>1295</v>
      </c>
      <c r="Q36" s="3">
        <f t="shared" si="7"/>
        <v>-2423</v>
      </c>
    </row>
    <row r="37" spans="1:21" s="2" customFormat="1" x14ac:dyDescent="0.35">
      <c r="B37" s="17" t="s">
        <v>245</v>
      </c>
      <c r="C37" s="64" t="s">
        <v>48</v>
      </c>
      <c r="D37" s="20">
        <v>23076</v>
      </c>
      <c r="E37" s="9">
        <v>19</v>
      </c>
      <c r="F37" s="9">
        <v>252</v>
      </c>
      <c r="G37" s="9"/>
      <c r="H37" s="9">
        <v>35</v>
      </c>
      <c r="I37" s="7">
        <f t="shared" si="5"/>
        <v>23382</v>
      </c>
      <c r="J37" s="50"/>
      <c r="K37" s="5">
        <v>15843</v>
      </c>
      <c r="L37" s="19">
        <v>0</v>
      </c>
      <c r="M37" s="19">
        <v>3</v>
      </c>
      <c r="N37" s="19"/>
      <c r="O37" s="19"/>
      <c r="P37" s="8">
        <f t="shared" si="6"/>
        <v>15846</v>
      </c>
      <c r="Q37" s="3">
        <f t="shared" si="7"/>
        <v>-7536</v>
      </c>
    </row>
    <row r="38" spans="1:21" s="2" customFormat="1" x14ac:dyDescent="0.35">
      <c r="B38" s="17" t="s">
        <v>246</v>
      </c>
      <c r="C38" s="64" t="s">
        <v>49</v>
      </c>
      <c r="D38" s="20">
        <v>11285</v>
      </c>
      <c r="E38" s="9">
        <v>54</v>
      </c>
      <c r="F38" s="9">
        <v>649</v>
      </c>
      <c r="G38" s="9"/>
      <c r="H38" s="9">
        <v>100</v>
      </c>
      <c r="I38" s="7">
        <f t="shared" si="5"/>
        <v>12088</v>
      </c>
      <c r="J38" s="50"/>
      <c r="K38" s="5">
        <v>2383</v>
      </c>
      <c r="L38" s="19">
        <v>2</v>
      </c>
      <c r="M38" s="19">
        <v>111</v>
      </c>
      <c r="N38" s="19"/>
      <c r="O38" s="19"/>
      <c r="P38" s="8">
        <f t="shared" si="6"/>
        <v>2496</v>
      </c>
      <c r="Q38" s="3">
        <f t="shared" si="7"/>
        <v>-9592</v>
      </c>
      <c r="S38" s="24"/>
    </row>
    <row r="39" spans="1:21" s="2" customFormat="1" x14ac:dyDescent="0.35">
      <c r="B39" s="17" t="s">
        <v>247</v>
      </c>
      <c r="C39" s="64" t="s">
        <v>50</v>
      </c>
      <c r="D39" s="20">
        <v>6121</v>
      </c>
      <c r="E39" s="9">
        <v>18</v>
      </c>
      <c r="F39" s="9">
        <v>66</v>
      </c>
      <c r="G39" s="9"/>
      <c r="H39" s="9">
        <v>3406</v>
      </c>
      <c r="I39" s="7">
        <f t="shared" si="5"/>
        <v>9611</v>
      </c>
      <c r="J39" s="50"/>
      <c r="K39" s="5">
        <v>1367</v>
      </c>
      <c r="L39" s="19">
        <v>2</v>
      </c>
      <c r="M39" s="19">
        <v>30</v>
      </c>
      <c r="N39" s="19"/>
      <c r="O39" s="19"/>
      <c r="P39" s="8">
        <f t="shared" si="6"/>
        <v>1399</v>
      </c>
      <c r="Q39" s="3">
        <f t="shared" si="7"/>
        <v>-8212</v>
      </c>
    </row>
    <row r="40" spans="1:21" s="2" customFormat="1" x14ac:dyDescent="0.35">
      <c r="B40" s="17" t="s">
        <v>248</v>
      </c>
      <c r="C40" s="64" t="s">
        <v>51</v>
      </c>
      <c r="D40" s="20">
        <v>4453</v>
      </c>
      <c r="E40" s="9">
        <v>7</v>
      </c>
      <c r="F40" s="9">
        <v>30</v>
      </c>
      <c r="G40" s="9"/>
      <c r="H40" s="9">
        <v>29</v>
      </c>
      <c r="I40" s="7">
        <f t="shared" si="5"/>
        <v>4519</v>
      </c>
      <c r="J40" s="50"/>
      <c r="K40" s="5">
        <v>712</v>
      </c>
      <c r="L40" s="19">
        <v>0</v>
      </c>
      <c r="M40" s="19">
        <v>39</v>
      </c>
      <c r="N40" s="19"/>
      <c r="O40" s="19"/>
      <c r="P40" s="8">
        <f t="shared" si="6"/>
        <v>751</v>
      </c>
      <c r="Q40" s="3">
        <f t="shared" si="7"/>
        <v>-3768</v>
      </c>
    </row>
    <row r="41" spans="1:21" s="2" customFormat="1" x14ac:dyDescent="0.35">
      <c r="B41" s="17" t="s">
        <v>249</v>
      </c>
      <c r="C41" s="64" t="s">
        <v>52</v>
      </c>
      <c r="D41" s="20">
        <v>41921</v>
      </c>
      <c r="E41" s="9">
        <v>4</v>
      </c>
      <c r="F41" s="9">
        <v>46</v>
      </c>
      <c r="G41" s="9"/>
      <c r="H41" s="9">
        <v>12</v>
      </c>
      <c r="I41" s="7">
        <f t="shared" si="5"/>
        <v>41983</v>
      </c>
      <c r="J41" s="50"/>
      <c r="K41" s="5">
        <v>24044</v>
      </c>
      <c r="L41" s="19">
        <v>3</v>
      </c>
      <c r="M41" s="19">
        <v>87</v>
      </c>
      <c r="N41" s="19"/>
      <c r="O41" s="19"/>
      <c r="P41" s="8">
        <f t="shared" si="6"/>
        <v>24134</v>
      </c>
      <c r="Q41" s="3">
        <f t="shared" si="7"/>
        <v>-17849</v>
      </c>
    </row>
    <row r="42" spans="1:21" s="2" customFormat="1" x14ac:dyDescent="0.35">
      <c r="B42" s="17" t="s">
        <v>250</v>
      </c>
      <c r="C42" s="64" t="s">
        <v>53</v>
      </c>
      <c r="D42" s="20">
        <v>9355</v>
      </c>
      <c r="E42" s="9">
        <v>32</v>
      </c>
      <c r="F42" s="9">
        <v>239</v>
      </c>
      <c r="G42" s="9"/>
      <c r="H42" s="9">
        <v>43</v>
      </c>
      <c r="I42" s="7">
        <f t="shared" si="5"/>
        <v>9669</v>
      </c>
      <c r="J42" s="50"/>
      <c r="K42" s="5">
        <v>1011</v>
      </c>
      <c r="L42" s="19">
        <v>0</v>
      </c>
      <c r="M42" s="19">
        <v>12</v>
      </c>
      <c r="N42" s="19"/>
      <c r="O42" s="19"/>
      <c r="P42" s="8">
        <f t="shared" si="6"/>
        <v>1023</v>
      </c>
      <c r="Q42" s="3">
        <f t="shared" si="7"/>
        <v>-8646</v>
      </c>
      <c r="S42" s="24"/>
    </row>
    <row r="43" spans="1:21" s="2" customFormat="1" x14ac:dyDescent="0.35">
      <c r="B43" s="17" t="s">
        <v>251</v>
      </c>
      <c r="C43" s="64" t="s">
        <v>54</v>
      </c>
      <c r="D43" s="20">
        <v>1069</v>
      </c>
      <c r="E43" s="9">
        <v>1</v>
      </c>
      <c r="F43" s="9">
        <v>20</v>
      </c>
      <c r="G43" s="9"/>
      <c r="H43" s="9">
        <v>577</v>
      </c>
      <c r="I43" s="7">
        <f t="shared" si="5"/>
        <v>1667</v>
      </c>
      <c r="J43" s="50"/>
      <c r="K43" s="5">
        <v>665</v>
      </c>
      <c r="L43" s="19">
        <v>1</v>
      </c>
      <c r="M43" s="19">
        <v>49</v>
      </c>
      <c r="N43" s="19"/>
      <c r="O43" s="19"/>
      <c r="P43" s="8">
        <f t="shared" si="6"/>
        <v>715</v>
      </c>
      <c r="Q43" s="3">
        <f t="shared" si="7"/>
        <v>-952</v>
      </c>
    </row>
    <row r="44" spans="1:21" s="2" customFormat="1" x14ac:dyDescent="0.35">
      <c r="B44" s="17" t="s">
        <v>252</v>
      </c>
      <c r="C44" s="64" t="s">
        <v>43</v>
      </c>
      <c r="D44" s="20">
        <v>6575</v>
      </c>
      <c r="E44" s="9">
        <v>9</v>
      </c>
      <c r="F44" s="9">
        <v>24</v>
      </c>
      <c r="G44" s="9"/>
      <c r="H44" s="9">
        <v>0</v>
      </c>
      <c r="I44" s="7">
        <f t="shared" si="5"/>
        <v>6608</v>
      </c>
      <c r="J44" s="50"/>
      <c r="K44" s="5">
        <v>2175</v>
      </c>
      <c r="L44" s="19">
        <v>0</v>
      </c>
      <c r="M44" s="19">
        <v>2</v>
      </c>
      <c r="N44" s="19"/>
      <c r="O44" s="19"/>
      <c r="P44" s="8">
        <f t="shared" si="6"/>
        <v>2177</v>
      </c>
      <c r="Q44" s="3">
        <f t="shared" si="7"/>
        <v>-4431</v>
      </c>
    </row>
    <row r="45" spans="1:21" s="2" customFormat="1" x14ac:dyDescent="0.35">
      <c r="B45" s="17" t="s">
        <v>253</v>
      </c>
      <c r="C45" s="64" t="s">
        <v>55</v>
      </c>
      <c r="D45" s="20">
        <v>5692</v>
      </c>
      <c r="E45" s="9">
        <v>17</v>
      </c>
      <c r="F45" s="9">
        <v>136</v>
      </c>
      <c r="G45" s="9"/>
      <c r="H45" s="9">
        <v>84</v>
      </c>
      <c r="I45" s="7">
        <f t="shared" si="5"/>
        <v>5929</v>
      </c>
      <c r="J45" s="50"/>
      <c r="K45" s="19">
        <v>1594</v>
      </c>
      <c r="L45" s="19">
        <v>2</v>
      </c>
      <c r="M45" s="19">
        <v>24</v>
      </c>
      <c r="N45" s="19"/>
      <c r="O45" s="19"/>
      <c r="P45" s="8">
        <f t="shared" si="6"/>
        <v>1620</v>
      </c>
      <c r="Q45" s="3">
        <f t="shared" si="7"/>
        <v>-4309</v>
      </c>
    </row>
    <row r="46" spans="1:21" x14ac:dyDescent="0.35">
      <c r="A46" s="2"/>
      <c r="B46" s="17" t="s">
        <v>254</v>
      </c>
      <c r="C46" s="64" t="s">
        <v>56</v>
      </c>
      <c r="D46" s="20">
        <v>11078</v>
      </c>
      <c r="E46" s="9">
        <v>17</v>
      </c>
      <c r="F46" s="4">
        <v>124</v>
      </c>
      <c r="G46" s="4"/>
      <c r="H46" s="9">
        <v>136</v>
      </c>
      <c r="I46" s="7">
        <f t="shared" si="5"/>
        <v>11355</v>
      </c>
      <c r="J46" s="63"/>
      <c r="K46" s="5">
        <v>2732</v>
      </c>
      <c r="L46" s="25">
        <v>3</v>
      </c>
      <c r="M46" s="5">
        <v>29</v>
      </c>
      <c r="N46" s="5"/>
      <c r="O46" s="5"/>
      <c r="P46" s="8">
        <f t="shared" si="6"/>
        <v>2764</v>
      </c>
      <c r="Q46" s="3">
        <f t="shared" si="7"/>
        <v>-8591</v>
      </c>
    </row>
    <row r="47" spans="1:21" s="2" customFormat="1" ht="15.5" x14ac:dyDescent="0.35">
      <c r="A47" s="10" t="s">
        <v>7</v>
      </c>
      <c r="B47" s="21" t="s">
        <v>16</v>
      </c>
      <c r="C47" s="11"/>
      <c r="D47" s="12">
        <f>SUM(D25:D46)</f>
        <v>183213</v>
      </c>
      <c r="E47" s="12">
        <f>SUM(E25:E46)</f>
        <v>421</v>
      </c>
      <c r="F47" s="12">
        <f>SUM(F25:F46)</f>
        <v>2812</v>
      </c>
      <c r="G47" s="12">
        <f>SUM(G25:G46)</f>
        <v>125</v>
      </c>
      <c r="H47" s="12">
        <f>SUM(H25:H46)</f>
        <v>7067</v>
      </c>
      <c r="I47" s="13">
        <f t="shared" si="5"/>
        <v>193638</v>
      </c>
      <c r="J47" s="65"/>
      <c r="K47" s="15">
        <f>SUM(K25:K46)</f>
        <v>185760</v>
      </c>
      <c r="L47" s="26">
        <f>SUM(L25:L46)</f>
        <v>514</v>
      </c>
      <c r="M47" s="15">
        <f>SUM(M25:M46)</f>
        <v>4327</v>
      </c>
      <c r="N47" s="15">
        <f>SUM(N27:N46)</f>
        <v>272</v>
      </c>
      <c r="O47" s="15"/>
      <c r="P47" s="8">
        <f t="shared" si="6"/>
        <v>190873</v>
      </c>
      <c r="Q47" s="16">
        <f t="shared" si="7"/>
        <v>-2765</v>
      </c>
    </row>
    <row r="50" spans="1:17" s="2" customFormat="1" x14ac:dyDescent="0.35">
      <c r="A50" s="2" t="s">
        <v>8</v>
      </c>
      <c r="B50" s="17" t="s">
        <v>5</v>
      </c>
      <c r="C50" s="64" t="s">
        <v>57</v>
      </c>
      <c r="D50" s="20">
        <v>182849</v>
      </c>
      <c r="E50" s="9">
        <v>0</v>
      </c>
      <c r="F50" s="9">
        <v>0</v>
      </c>
      <c r="G50" s="9"/>
      <c r="H50" s="66" t="s">
        <v>183</v>
      </c>
      <c r="I50" s="7">
        <f>SUM(D50:H50)</f>
        <v>182849</v>
      </c>
      <c r="J50" s="50"/>
      <c r="K50" s="19">
        <v>229289</v>
      </c>
      <c r="L50" s="19"/>
      <c r="M50" s="19"/>
      <c r="N50" s="19"/>
      <c r="O50" s="19"/>
      <c r="P50" s="8">
        <f>SUM(K50:O50)</f>
        <v>229289</v>
      </c>
      <c r="Q50" s="3">
        <f>P50-I50</f>
        <v>46440</v>
      </c>
    </row>
    <row r="51" spans="1:17" x14ac:dyDescent="0.35">
      <c r="A51" s="2"/>
      <c r="B51" s="17" t="s">
        <v>255</v>
      </c>
      <c r="C51" s="64" t="s">
        <v>58</v>
      </c>
      <c r="D51" s="20">
        <v>229289</v>
      </c>
      <c r="E51" s="9">
        <v>0</v>
      </c>
      <c r="F51" s="4">
        <v>1796</v>
      </c>
      <c r="G51" s="4">
        <v>48</v>
      </c>
      <c r="H51" s="9">
        <v>3578</v>
      </c>
      <c r="I51" s="7">
        <f>SUM(D51:H51)</f>
        <v>234711</v>
      </c>
      <c r="J51" s="63"/>
      <c r="K51" s="19">
        <v>182849</v>
      </c>
      <c r="L51" s="25"/>
      <c r="M51" s="5">
        <v>1059</v>
      </c>
      <c r="N51" s="5">
        <v>100</v>
      </c>
      <c r="O51" s="5"/>
      <c r="P51" s="8">
        <f>SUM(K51:O51)</f>
        <v>184008</v>
      </c>
      <c r="Q51" s="3">
        <f>P51-I51</f>
        <v>-50703</v>
      </c>
    </row>
    <row r="52" spans="1:17" s="29" customFormat="1" ht="15.5" x14ac:dyDescent="0.35">
      <c r="A52" s="10" t="s">
        <v>8</v>
      </c>
      <c r="B52" s="10" t="s">
        <v>16</v>
      </c>
      <c r="C52" s="27"/>
      <c r="D52" s="12">
        <f>SUM(D50:D51)</f>
        <v>412138</v>
      </c>
      <c r="E52" s="28">
        <f t="shared" ref="E52:N52" si="8">SUM(E50:E51)</f>
        <v>0</v>
      </c>
      <c r="F52" s="13">
        <f t="shared" si="8"/>
        <v>1796</v>
      </c>
      <c r="G52" s="13">
        <f t="shared" si="8"/>
        <v>48</v>
      </c>
      <c r="H52" s="13">
        <f t="shared" si="8"/>
        <v>3578</v>
      </c>
      <c r="I52" s="13">
        <f>SUM(D52:H52)</f>
        <v>417560</v>
      </c>
      <c r="J52" s="65"/>
      <c r="K52" s="15">
        <f t="shared" si="8"/>
        <v>412138</v>
      </c>
      <c r="L52" s="26">
        <f t="shared" si="8"/>
        <v>0</v>
      </c>
      <c r="M52" s="15">
        <f t="shared" si="8"/>
        <v>1059</v>
      </c>
      <c r="N52" s="15">
        <f t="shared" si="8"/>
        <v>100</v>
      </c>
      <c r="O52" s="15"/>
      <c r="P52" s="15">
        <f>SUM(K52:O52)</f>
        <v>413297</v>
      </c>
      <c r="Q52" s="16">
        <f>P52-I52</f>
        <v>-4263</v>
      </c>
    </row>
    <row r="55" spans="1:17" s="2" customFormat="1" x14ac:dyDescent="0.35">
      <c r="A55" s="2" t="s">
        <v>9</v>
      </c>
      <c r="B55" s="17" t="s">
        <v>59</v>
      </c>
      <c r="C55" s="64" t="s">
        <v>60</v>
      </c>
      <c r="D55" s="20"/>
      <c r="E55" s="9">
        <v>0</v>
      </c>
      <c r="F55" s="9">
        <v>0</v>
      </c>
      <c r="G55" s="9"/>
      <c r="H55" s="9"/>
      <c r="I55" s="7">
        <f t="shared" ref="I55:I71" si="9">SUM(D55:H55)</f>
        <v>0</v>
      </c>
      <c r="J55" s="50"/>
      <c r="K55" s="19"/>
      <c r="L55" s="19">
        <v>0</v>
      </c>
      <c r="M55" s="19">
        <v>0</v>
      </c>
      <c r="N55" s="19"/>
      <c r="O55" s="30"/>
      <c r="P55" s="8"/>
      <c r="Q55" s="3">
        <f t="shared" ref="Q55:Q71" si="10">P55-I55</f>
        <v>0</v>
      </c>
    </row>
    <row r="56" spans="1:17" s="2" customFormat="1" x14ac:dyDescent="0.35">
      <c r="B56" s="17" t="s">
        <v>256</v>
      </c>
      <c r="C56" s="64" t="s">
        <v>61</v>
      </c>
      <c r="D56" s="20">
        <v>18344</v>
      </c>
      <c r="E56" s="9">
        <v>47</v>
      </c>
      <c r="F56" s="9">
        <v>616</v>
      </c>
      <c r="G56" s="9">
        <v>128</v>
      </c>
      <c r="H56" s="9">
        <v>767</v>
      </c>
      <c r="I56" s="7">
        <f t="shared" si="9"/>
        <v>19902</v>
      </c>
      <c r="J56" s="50"/>
      <c r="K56" s="19">
        <v>12011</v>
      </c>
      <c r="L56" s="19">
        <v>241</v>
      </c>
      <c r="M56" s="19">
        <v>1556</v>
      </c>
      <c r="N56" s="19">
        <v>145</v>
      </c>
      <c r="O56" s="30"/>
      <c r="P56" s="8"/>
      <c r="Q56" s="3">
        <f t="shared" si="10"/>
        <v>-19902</v>
      </c>
    </row>
    <row r="57" spans="1:17" s="2" customFormat="1" x14ac:dyDescent="0.35">
      <c r="B57" s="17" t="s">
        <v>257</v>
      </c>
      <c r="C57" s="64" t="s">
        <v>62</v>
      </c>
      <c r="D57" s="20"/>
      <c r="E57" s="9">
        <v>97</v>
      </c>
      <c r="F57" s="9">
        <v>274</v>
      </c>
      <c r="G57" s="9"/>
      <c r="H57" s="9">
        <v>173</v>
      </c>
      <c r="I57" s="7">
        <f t="shared" si="9"/>
        <v>544</v>
      </c>
      <c r="J57" s="50"/>
      <c r="K57" s="19"/>
      <c r="L57" s="19">
        <v>201</v>
      </c>
      <c r="M57" s="19">
        <v>388</v>
      </c>
      <c r="N57" s="19"/>
      <c r="O57" s="30"/>
      <c r="P57" s="8"/>
      <c r="Q57" s="3">
        <f t="shared" si="10"/>
        <v>-544</v>
      </c>
    </row>
    <row r="58" spans="1:17" s="2" customFormat="1" x14ac:dyDescent="0.35">
      <c r="B58" s="17" t="s">
        <v>258</v>
      </c>
      <c r="C58" s="64" t="s">
        <v>171</v>
      </c>
      <c r="D58" s="20"/>
      <c r="E58" s="22">
        <v>53</v>
      </c>
      <c r="F58" s="22">
        <v>105</v>
      </c>
      <c r="G58" s="9"/>
      <c r="H58" s="9">
        <v>564</v>
      </c>
      <c r="I58" s="7">
        <f t="shared" si="9"/>
        <v>722</v>
      </c>
      <c r="J58" s="50"/>
      <c r="K58" s="19"/>
      <c r="L58" s="67">
        <v>7</v>
      </c>
      <c r="M58" s="67">
        <v>18</v>
      </c>
      <c r="N58" s="19"/>
      <c r="O58" s="30"/>
      <c r="P58" s="8"/>
      <c r="Q58" s="3">
        <f t="shared" si="10"/>
        <v>-722</v>
      </c>
    </row>
    <row r="59" spans="1:17" s="2" customFormat="1" x14ac:dyDescent="0.35">
      <c r="B59" s="17" t="s">
        <v>259</v>
      </c>
      <c r="C59" s="64" t="s">
        <v>63</v>
      </c>
      <c r="D59" s="20"/>
      <c r="E59" s="9">
        <v>27</v>
      </c>
      <c r="F59" s="9">
        <v>43</v>
      </c>
      <c r="G59" s="9"/>
      <c r="H59" s="9">
        <v>42</v>
      </c>
      <c r="I59" s="7">
        <f t="shared" si="9"/>
        <v>112</v>
      </c>
      <c r="J59" s="50"/>
      <c r="K59" s="19"/>
      <c r="L59" s="19">
        <v>12</v>
      </c>
      <c r="M59" s="19">
        <v>57</v>
      </c>
      <c r="N59" s="19"/>
      <c r="O59" s="30"/>
      <c r="P59" s="8"/>
      <c r="Q59" s="3">
        <f t="shared" si="10"/>
        <v>-112</v>
      </c>
    </row>
    <row r="60" spans="1:17" s="2" customFormat="1" x14ac:dyDescent="0.35">
      <c r="B60" s="17" t="s">
        <v>260</v>
      </c>
      <c r="C60" s="64" t="s">
        <v>64</v>
      </c>
      <c r="D60" s="20">
        <v>13334</v>
      </c>
      <c r="E60" s="31">
        <v>42</v>
      </c>
      <c r="F60" s="31">
        <v>138</v>
      </c>
      <c r="G60" s="31"/>
      <c r="H60" s="31">
        <v>384</v>
      </c>
      <c r="I60" s="32">
        <f t="shared" si="9"/>
        <v>13898</v>
      </c>
      <c r="J60" s="44"/>
      <c r="K60" s="33">
        <v>6460</v>
      </c>
      <c r="L60" s="33">
        <v>26</v>
      </c>
      <c r="M60" s="33">
        <v>60</v>
      </c>
      <c r="N60" s="33"/>
      <c r="O60" s="34"/>
      <c r="P60" s="35"/>
      <c r="Q60" s="36">
        <f t="shared" si="10"/>
        <v>-13898</v>
      </c>
    </row>
    <row r="61" spans="1:17" s="2" customFormat="1" x14ac:dyDescent="0.35">
      <c r="B61" s="17" t="s">
        <v>261</v>
      </c>
      <c r="C61" s="64" t="s">
        <v>65</v>
      </c>
      <c r="D61" s="20">
        <v>4220</v>
      </c>
      <c r="E61" s="9">
        <v>6</v>
      </c>
      <c r="F61" s="9">
        <v>42</v>
      </c>
      <c r="G61" s="9"/>
      <c r="H61" s="9">
        <v>186</v>
      </c>
      <c r="I61" s="7">
        <f t="shared" si="9"/>
        <v>4454</v>
      </c>
      <c r="J61" s="50"/>
      <c r="K61" s="19">
        <v>10564</v>
      </c>
      <c r="L61" s="33">
        <v>40</v>
      </c>
      <c r="M61" s="19">
        <v>73</v>
      </c>
      <c r="N61" s="19"/>
      <c r="O61" s="30"/>
      <c r="P61" s="8"/>
      <c r="Q61" s="3">
        <f t="shared" si="10"/>
        <v>-4454</v>
      </c>
    </row>
    <row r="62" spans="1:17" s="2" customFormat="1" x14ac:dyDescent="0.35">
      <c r="B62" s="17" t="s">
        <v>262</v>
      </c>
      <c r="C62" s="64" t="s">
        <v>172</v>
      </c>
      <c r="D62" s="20"/>
      <c r="E62" s="22">
        <v>319</v>
      </c>
      <c r="F62" s="22">
        <v>167</v>
      </c>
      <c r="G62" s="9"/>
      <c r="H62" s="9">
        <v>495</v>
      </c>
      <c r="I62" s="7">
        <f t="shared" si="9"/>
        <v>981</v>
      </c>
      <c r="J62" s="50"/>
      <c r="K62" s="19"/>
      <c r="L62" s="67">
        <v>18</v>
      </c>
      <c r="M62" s="67">
        <v>43</v>
      </c>
      <c r="N62" s="19"/>
      <c r="O62" s="30"/>
      <c r="P62" s="8"/>
      <c r="Q62" s="3">
        <f t="shared" si="10"/>
        <v>-981</v>
      </c>
    </row>
    <row r="63" spans="1:17" s="2" customFormat="1" x14ac:dyDescent="0.35">
      <c r="B63" s="17" t="s">
        <v>263</v>
      </c>
      <c r="C63" s="64" t="s">
        <v>66</v>
      </c>
      <c r="D63" s="20">
        <v>9021</v>
      </c>
      <c r="E63" s="9">
        <v>8</v>
      </c>
      <c r="F63" s="9">
        <v>30</v>
      </c>
      <c r="G63" s="9"/>
      <c r="H63" s="9">
        <v>107</v>
      </c>
      <c r="I63" s="7">
        <f t="shared" si="9"/>
        <v>9166</v>
      </c>
      <c r="J63" s="50"/>
      <c r="K63" s="19">
        <v>6108</v>
      </c>
      <c r="L63" s="19">
        <v>17</v>
      </c>
      <c r="M63" s="19">
        <v>31</v>
      </c>
      <c r="N63" s="19"/>
      <c r="O63" s="30"/>
      <c r="P63" s="8"/>
      <c r="Q63" s="3">
        <f t="shared" si="10"/>
        <v>-9166</v>
      </c>
    </row>
    <row r="64" spans="1:17" s="2" customFormat="1" x14ac:dyDescent="0.35">
      <c r="B64" s="17" t="s">
        <v>264</v>
      </c>
      <c r="C64" s="64" t="s">
        <v>67</v>
      </c>
      <c r="D64" s="20">
        <v>5163</v>
      </c>
      <c r="E64" s="9">
        <v>6</v>
      </c>
      <c r="F64" s="9">
        <v>124</v>
      </c>
      <c r="G64" s="9"/>
      <c r="H64" s="9">
        <v>149</v>
      </c>
      <c r="I64" s="7">
        <f t="shared" si="9"/>
        <v>5442</v>
      </c>
      <c r="J64" s="50"/>
      <c r="K64" s="19">
        <v>7619</v>
      </c>
      <c r="L64" s="19">
        <v>11</v>
      </c>
      <c r="M64" s="19">
        <v>11</v>
      </c>
      <c r="N64" s="19"/>
      <c r="O64" s="30"/>
      <c r="P64" s="8"/>
      <c r="Q64" s="3">
        <f t="shared" si="10"/>
        <v>-5442</v>
      </c>
    </row>
    <row r="65" spans="1:17" s="2" customFormat="1" x14ac:dyDescent="0.35">
      <c r="B65" s="17" t="s">
        <v>265</v>
      </c>
      <c r="C65" s="64" t="s">
        <v>68</v>
      </c>
      <c r="D65" s="20">
        <v>1491</v>
      </c>
      <c r="E65" s="9">
        <v>2</v>
      </c>
      <c r="F65" s="9">
        <v>25</v>
      </c>
      <c r="G65" s="9"/>
      <c r="H65" s="9">
        <v>70</v>
      </c>
      <c r="I65" s="7">
        <f t="shared" si="9"/>
        <v>1588</v>
      </c>
      <c r="J65" s="50"/>
      <c r="K65" s="19">
        <v>4297</v>
      </c>
      <c r="L65" s="19">
        <v>2</v>
      </c>
      <c r="M65" s="19">
        <v>0</v>
      </c>
      <c r="N65" s="19"/>
      <c r="O65" s="30"/>
      <c r="P65" s="8"/>
      <c r="Q65" s="3">
        <f t="shared" si="10"/>
        <v>-1588</v>
      </c>
    </row>
    <row r="66" spans="1:17" s="2" customFormat="1" x14ac:dyDescent="0.35">
      <c r="B66" s="23" t="s">
        <v>266</v>
      </c>
      <c r="C66" s="64" t="s">
        <v>69</v>
      </c>
      <c r="D66" s="20">
        <v>2631</v>
      </c>
      <c r="E66" s="9">
        <v>1</v>
      </c>
      <c r="F66" s="9">
        <v>26</v>
      </c>
      <c r="G66" s="9"/>
      <c r="H66" s="9">
        <v>526</v>
      </c>
      <c r="I66" s="7">
        <f t="shared" si="9"/>
        <v>3184</v>
      </c>
      <c r="J66" s="50"/>
      <c r="K66" s="19">
        <v>10153</v>
      </c>
      <c r="L66" s="19">
        <v>13</v>
      </c>
      <c r="M66" s="19">
        <v>12</v>
      </c>
      <c r="N66" s="19"/>
      <c r="O66" s="30"/>
      <c r="P66" s="8"/>
      <c r="Q66" s="3">
        <f t="shared" si="10"/>
        <v>-3184</v>
      </c>
    </row>
    <row r="67" spans="1:17" x14ac:dyDescent="0.35">
      <c r="A67" s="2"/>
      <c r="B67" s="17" t="s">
        <v>267</v>
      </c>
      <c r="C67" s="64" t="s">
        <v>70</v>
      </c>
      <c r="D67" s="20">
        <v>11035</v>
      </c>
      <c r="E67" s="9">
        <v>6</v>
      </c>
      <c r="F67" s="9">
        <v>30</v>
      </c>
      <c r="G67" s="9"/>
      <c r="H67" s="9">
        <v>61</v>
      </c>
      <c r="I67" s="7">
        <f t="shared" si="9"/>
        <v>11132</v>
      </c>
      <c r="J67" s="63"/>
      <c r="K67" s="19">
        <v>9282</v>
      </c>
      <c r="L67" s="19">
        <v>11</v>
      </c>
      <c r="M67" s="19">
        <v>21</v>
      </c>
      <c r="N67" s="19"/>
      <c r="O67" s="30"/>
      <c r="P67" s="8"/>
      <c r="Q67" s="3">
        <f t="shared" si="10"/>
        <v>-11132</v>
      </c>
    </row>
    <row r="68" spans="1:17" s="2" customFormat="1" x14ac:dyDescent="0.35">
      <c r="B68" s="17" t="s">
        <v>268</v>
      </c>
      <c r="C68" s="64" t="s">
        <v>71</v>
      </c>
      <c r="D68" s="20">
        <v>1382</v>
      </c>
      <c r="E68" s="9">
        <v>0</v>
      </c>
      <c r="F68" s="9">
        <v>7</v>
      </c>
      <c r="G68" s="9"/>
      <c r="H68" s="9">
        <v>0</v>
      </c>
      <c r="I68" s="7">
        <f t="shared" si="9"/>
        <v>1389</v>
      </c>
      <c r="J68" s="50"/>
      <c r="K68" s="19">
        <v>1672</v>
      </c>
      <c r="L68" s="19">
        <v>1</v>
      </c>
      <c r="M68" s="19">
        <v>3</v>
      </c>
      <c r="N68" s="19"/>
      <c r="O68" s="30"/>
      <c r="P68" s="8"/>
      <c r="Q68" s="3">
        <f t="shared" si="10"/>
        <v>-1389</v>
      </c>
    </row>
    <row r="69" spans="1:17" s="2" customFormat="1" x14ac:dyDescent="0.35">
      <c r="B69" s="17" t="s">
        <v>269</v>
      </c>
      <c r="C69" s="64" t="s">
        <v>72</v>
      </c>
      <c r="D69" s="20">
        <v>3839</v>
      </c>
      <c r="E69" s="9">
        <v>3</v>
      </c>
      <c r="F69" s="9">
        <v>28</v>
      </c>
      <c r="G69" s="9"/>
      <c r="H69" s="9">
        <v>0</v>
      </c>
      <c r="I69" s="7">
        <f t="shared" si="9"/>
        <v>3870</v>
      </c>
      <c r="J69" s="50"/>
      <c r="K69" s="19">
        <v>2244</v>
      </c>
      <c r="L69" s="19">
        <v>3</v>
      </c>
      <c r="M69" s="19">
        <v>12</v>
      </c>
      <c r="N69" s="19"/>
      <c r="O69" s="30"/>
      <c r="P69" s="8"/>
      <c r="Q69" s="3">
        <f t="shared" si="10"/>
        <v>-3870</v>
      </c>
    </row>
    <row r="70" spans="1:17" s="2" customFormat="1" x14ac:dyDescent="0.35">
      <c r="B70" s="17" t="s">
        <v>270</v>
      </c>
      <c r="C70" s="64" t="s">
        <v>73</v>
      </c>
      <c r="D70" s="20">
        <v>1642</v>
      </c>
      <c r="E70" s="9">
        <v>2</v>
      </c>
      <c r="F70" s="9">
        <v>27</v>
      </c>
      <c r="G70" s="9"/>
      <c r="H70" s="9">
        <v>50</v>
      </c>
      <c r="I70" s="7">
        <f t="shared" si="9"/>
        <v>1721</v>
      </c>
      <c r="J70" s="50"/>
      <c r="K70" s="19">
        <v>1692</v>
      </c>
      <c r="L70" s="19">
        <v>15</v>
      </c>
      <c r="M70" s="19">
        <v>19</v>
      </c>
      <c r="N70" s="19"/>
      <c r="O70" s="30"/>
      <c r="P70" s="8"/>
      <c r="Q70" s="3">
        <f t="shared" si="10"/>
        <v>-1721</v>
      </c>
    </row>
    <row r="71" spans="1:17" s="10" customFormat="1" ht="15.5" x14ac:dyDescent="0.35">
      <c r="A71" s="10" t="s">
        <v>9</v>
      </c>
      <c r="B71" s="10" t="s">
        <v>16</v>
      </c>
      <c r="C71" s="11"/>
      <c r="D71" s="12">
        <f t="shared" ref="D71:H71" si="11">SUM(D55:D70)</f>
        <v>72102</v>
      </c>
      <c r="E71" s="12">
        <f t="shared" si="11"/>
        <v>619</v>
      </c>
      <c r="F71" s="12">
        <f t="shared" si="11"/>
        <v>1682</v>
      </c>
      <c r="G71" s="12">
        <f t="shared" si="11"/>
        <v>128</v>
      </c>
      <c r="H71" s="12">
        <f t="shared" si="11"/>
        <v>3574</v>
      </c>
      <c r="I71" s="13">
        <f t="shared" si="9"/>
        <v>78105</v>
      </c>
      <c r="J71" s="50"/>
      <c r="K71" s="14">
        <f t="shared" ref="K71:N71" si="12">SUM(K55:K70)</f>
        <v>72102</v>
      </c>
      <c r="L71" s="14">
        <f t="shared" si="12"/>
        <v>618</v>
      </c>
      <c r="M71" s="14">
        <f t="shared" si="12"/>
        <v>2304</v>
      </c>
      <c r="N71" s="14">
        <f t="shared" si="12"/>
        <v>145</v>
      </c>
      <c r="O71" s="14"/>
      <c r="P71" s="14">
        <f>SUM(K71:O71)</f>
        <v>75169</v>
      </c>
      <c r="Q71" s="16">
        <f t="shared" si="10"/>
        <v>-2936</v>
      </c>
    </row>
    <row r="74" spans="1:17" s="2" customFormat="1" x14ac:dyDescent="0.35">
      <c r="A74" s="2" t="s">
        <v>10</v>
      </c>
      <c r="B74" s="17" t="s">
        <v>187</v>
      </c>
      <c r="C74" s="64" t="s">
        <v>188</v>
      </c>
      <c r="D74" s="37"/>
      <c r="E74" s="9">
        <v>0</v>
      </c>
      <c r="F74" s="9">
        <v>0</v>
      </c>
      <c r="G74" s="9"/>
      <c r="H74" s="9"/>
      <c r="I74" s="7">
        <f>SUM(D74:H74)</f>
        <v>0</v>
      </c>
      <c r="J74" s="50"/>
      <c r="K74" s="30"/>
      <c r="L74" s="19">
        <v>0</v>
      </c>
      <c r="M74" s="19">
        <v>0</v>
      </c>
      <c r="N74" s="19"/>
      <c r="O74" s="30"/>
      <c r="P74" s="8">
        <f>SUM(K74:O74)</f>
        <v>0</v>
      </c>
      <c r="Q74" s="3">
        <f>P74-I74</f>
        <v>0</v>
      </c>
    </row>
    <row r="75" spans="1:17" s="2" customFormat="1" x14ac:dyDescent="0.35">
      <c r="B75" s="17" t="s">
        <v>271</v>
      </c>
      <c r="C75" s="64" t="s">
        <v>74</v>
      </c>
      <c r="D75" s="20"/>
      <c r="E75" s="9">
        <v>28</v>
      </c>
      <c r="F75" s="9">
        <v>43</v>
      </c>
      <c r="G75" s="9">
        <v>31</v>
      </c>
      <c r="H75" s="9">
        <v>498</v>
      </c>
      <c r="I75" s="7">
        <f t="shared" ref="I75:I92" si="13">SUM(D75:H75)</f>
        <v>600</v>
      </c>
      <c r="J75" s="50"/>
      <c r="K75" s="19"/>
      <c r="L75" s="19">
        <v>415</v>
      </c>
      <c r="M75" s="19">
        <v>540</v>
      </c>
      <c r="N75" s="19">
        <v>90</v>
      </c>
      <c r="O75" s="30"/>
      <c r="P75" s="8"/>
      <c r="Q75" s="3"/>
    </row>
    <row r="76" spans="1:17" s="2" customFormat="1" x14ac:dyDescent="0.35">
      <c r="B76" s="23" t="s">
        <v>272</v>
      </c>
      <c r="C76" s="64" t="s">
        <v>75</v>
      </c>
      <c r="D76" s="20"/>
      <c r="E76" s="9">
        <v>460</v>
      </c>
      <c r="F76" s="9">
        <v>764</v>
      </c>
      <c r="G76" s="9">
        <v>16</v>
      </c>
      <c r="H76" s="9">
        <v>199</v>
      </c>
      <c r="I76" s="7">
        <f t="shared" si="13"/>
        <v>1439</v>
      </c>
      <c r="J76" s="50"/>
      <c r="K76" s="19"/>
      <c r="L76" s="19">
        <v>1007</v>
      </c>
      <c r="M76" s="19">
        <v>1145</v>
      </c>
      <c r="N76" s="19">
        <v>176</v>
      </c>
      <c r="O76" s="30"/>
      <c r="P76" s="8"/>
      <c r="Q76" s="3"/>
    </row>
    <row r="77" spans="1:17" s="2" customFormat="1" x14ac:dyDescent="0.35">
      <c r="B77" s="17" t="s">
        <v>273</v>
      </c>
      <c r="C77" s="64" t="s">
        <v>76</v>
      </c>
      <c r="D77" s="20"/>
      <c r="E77" s="9">
        <v>329</v>
      </c>
      <c r="F77" s="9">
        <v>518</v>
      </c>
      <c r="G77" s="9"/>
      <c r="H77" s="9">
        <v>803</v>
      </c>
      <c r="I77" s="7">
        <f t="shared" si="13"/>
        <v>1650</v>
      </c>
      <c r="J77" s="50"/>
      <c r="K77" s="19"/>
      <c r="L77" s="19">
        <v>310</v>
      </c>
      <c r="M77" s="19">
        <v>465</v>
      </c>
      <c r="N77" s="19"/>
      <c r="O77" s="30"/>
      <c r="P77" s="8"/>
      <c r="Q77" s="3"/>
    </row>
    <row r="78" spans="1:17" s="2" customFormat="1" x14ac:dyDescent="0.35">
      <c r="B78" s="17" t="s">
        <v>274</v>
      </c>
      <c r="C78" s="64" t="s">
        <v>77</v>
      </c>
      <c r="D78" s="20"/>
      <c r="E78" s="9">
        <v>224</v>
      </c>
      <c r="F78" s="9">
        <v>238</v>
      </c>
      <c r="G78" s="9"/>
      <c r="H78" s="9">
        <v>408</v>
      </c>
      <c r="I78" s="7">
        <f t="shared" si="13"/>
        <v>870</v>
      </c>
      <c r="J78" s="50"/>
      <c r="K78" s="19"/>
      <c r="L78" s="19">
        <v>88</v>
      </c>
      <c r="M78" s="19">
        <v>45</v>
      </c>
      <c r="N78" s="19"/>
      <c r="O78" s="30"/>
      <c r="P78" s="8">
        <f t="shared" ref="P78:P92" si="14">SUM(K78:O78)</f>
        <v>133</v>
      </c>
      <c r="Q78" s="3">
        <f t="shared" ref="Q78:Q92" si="15">P78-I78</f>
        <v>-737</v>
      </c>
    </row>
    <row r="79" spans="1:17" s="2" customFormat="1" x14ac:dyDescent="0.35">
      <c r="B79" s="17" t="s">
        <v>275</v>
      </c>
      <c r="C79" s="64" t="s">
        <v>78</v>
      </c>
      <c r="D79" s="20"/>
      <c r="E79" s="9">
        <v>109</v>
      </c>
      <c r="F79" s="9">
        <v>113</v>
      </c>
      <c r="G79" s="9"/>
      <c r="H79" s="9">
        <v>77</v>
      </c>
      <c r="I79" s="7">
        <f t="shared" si="13"/>
        <v>299</v>
      </c>
      <c r="J79" s="50"/>
      <c r="K79" s="19"/>
      <c r="L79" s="19">
        <v>162</v>
      </c>
      <c r="M79" s="19">
        <v>142</v>
      </c>
      <c r="N79" s="19"/>
      <c r="O79" s="30"/>
      <c r="P79" s="8">
        <f t="shared" si="14"/>
        <v>304</v>
      </c>
      <c r="Q79" s="3">
        <f t="shared" si="15"/>
        <v>5</v>
      </c>
    </row>
    <row r="80" spans="1:17" s="2" customFormat="1" x14ac:dyDescent="0.35">
      <c r="B80" s="17" t="s">
        <v>173</v>
      </c>
      <c r="C80" s="64" t="s">
        <v>79</v>
      </c>
      <c r="D80" s="20"/>
      <c r="E80" s="9">
        <v>34</v>
      </c>
      <c r="F80" s="9">
        <v>40</v>
      </c>
      <c r="G80" s="9"/>
      <c r="H80" s="9">
        <v>311</v>
      </c>
      <c r="I80" s="7">
        <f t="shared" si="13"/>
        <v>385</v>
      </c>
      <c r="J80" s="50"/>
      <c r="K80" s="19"/>
      <c r="L80" s="19">
        <v>314</v>
      </c>
      <c r="M80" s="19">
        <v>181</v>
      </c>
      <c r="N80" s="19"/>
      <c r="O80" s="30"/>
      <c r="P80" s="8">
        <f t="shared" si="14"/>
        <v>495</v>
      </c>
      <c r="Q80" s="3">
        <f t="shared" si="15"/>
        <v>110</v>
      </c>
    </row>
    <row r="81" spans="1:17" s="2" customFormat="1" x14ac:dyDescent="0.35">
      <c r="B81" s="17" t="s">
        <v>276</v>
      </c>
      <c r="C81" s="64" t="s">
        <v>80</v>
      </c>
      <c r="D81" s="20"/>
      <c r="E81" s="9">
        <v>441</v>
      </c>
      <c r="F81" s="9">
        <v>254</v>
      </c>
      <c r="G81" s="9"/>
      <c r="H81" s="9">
        <v>757</v>
      </c>
      <c r="I81" s="7">
        <f t="shared" si="13"/>
        <v>1452</v>
      </c>
      <c r="J81" s="50"/>
      <c r="K81" s="19"/>
      <c r="L81" s="19">
        <v>954</v>
      </c>
      <c r="M81" s="19">
        <v>1098</v>
      </c>
      <c r="N81" s="19"/>
      <c r="O81" s="30"/>
      <c r="P81" s="8">
        <f t="shared" si="14"/>
        <v>2052</v>
      </c>
      <c r="Q81" s="3">
        <f t="shared" si="15"/>
        <v>600</v>
      </c>
    </row>
    <row r="82" spans="1:17" s="2" customFormat="1" x14ac:dyDescent="0.35">
      <c r="B82" s="17" t="s">
        <v>277</v>
      </c>
      <c r="C82" s="64" t="s">
        <v>81</v>
      </c>
      <c r="D82" s="20"/>
      <c r="E82" s="9">
        <v>869</v>
      </c>
      <c r="F82" s="9">
        <v>556</v>
      </c>
      <c r="G82" s="9"/>
      <c r="H82" s="9">
        <v>1017</v>
      </c>
      <c r="I82" s="7">
        <f t="shared" si="13"/>
        <v>2442</v>
      </c>
      <c r="J82" s="50"/>
      <c r="K82" s="19"/>
      <c r="L82" s="19">
        <v>347</v>
      </c>
      <c r="M82" s="19">
        <v>274</v>
      </c>
      <c r="N82" s="19"/>
      <c r="O82" s="30"/>
      <c r="P82" s="8">
        <f t="shared" si="14"/>
        <v>621</v>
      </c>
      <c r="Q82" s="3">
        <f t="shared" si="15"/>
        <v>-1821</v>
      </c>
    </row>
    <row r="83" spans="1:17" s="2" customFormat="1" x14ac:dyDescent="0.35">
      <c r="B83" s="17" t="s">
        <v>278</v>
      </c>
      <c r="C83" s="64" t="s">
        <v>82</v>
      </c>
      <c r="D83" s="20"/>
      <c r="E83" s="9">
        <v>19</v>
      </c>
      <c r="F83" s="9">
        <v>7</v>
      </c>
      <c r="G83" s="9"/>
      <c r="H83" s="9" t="s">
        <v>279</v>
      </c>
      <c r="I83" s="7">
        <f t="shared" si="13"/>
        <v>26</v>
      </c>
      <c r="J83" s="50"/>
      <c r="K83" s="19"/>
      <c r="L83" s="19">
        <v>0</v>
      </c>
      <c r="M83" s="19">
        <v>0</v>
      </c>
      <c r="N83" s="19"/>
      <c r="O83" s="30"/>
      <c r="P83" s="8">
        <f t="shared" si="14"/>
        <v>0</v>
      </c>
      <c r="Q83" s="3">
        <f t="shared" si="15"/>
        <v>-26</v>
      </c>
    </row>
    <row r="84" spans="1:17" x14ac:dyDescent="0.35">
      <c r="A84" s="2"/>
      <c r="B84" s="17" t="s">
        <v>280</v>
      </c>
      <c r="C84" s="64" t="s">
        <v>83</v>
      </c>
      <c r="D84" s="20"/>
      <c r="E84" s="9">
        <v>149</v>
      </c>
      <c r="F84" s="9">
        <v>117</v>
      </c>
      <c r="G84" s="9"/>
      <c r="H84" s="9">
        <v>384</v>
      </c>
      <c r="I84" s="7">
        <f t="shared" si="13"/>
        <v>650</v>
      </c>
      <c r="J84" s="50"/>
      <c r="K84" s="19"/>
      <c r="L84" s="19">
        <v>57</v>
      </c>
      <c r="M84" s="19">
        <v>17</v>
      </c>
      <c r="N84" s="19"/>
      <c r="O84" s="30"/>
      <c r="P84" s="8">
        <f t="shared" si="14"/>
        <v>74</v>
      </c>
      <c r="Q84" s="3">
        <f t="shared" si="15"/>
        <v>-576</v>
      </c>
    </row>
    <row r="85" spans="1:17" s="2" customFormat="1" x14ac:dyDescent="0.35">
      <c r="B85" s="17" t="s">
        <v>84</v>
      </c>
      <c r="C85" s="64" t="s">
        <v>85</v>
      </c>
      <c r="D85" s="20"/>
      <c r="E85" s="9">
        <v>43</v>
      </c>
      <c r="F85" s="9">
        <v>42</v>
      </c>
      <c r="G85" s="9"/>
      <c r="H85" s="9">
        <v>42</v>
      </c>
      <c r="I85" s="7">
        <f t="shared" si="13"/>
        <v>127</v>
      </c>
      <c r="J85" s="63"/>
      <c r="K85" s="19"/>
      <c r="L85" s="19">
        <v>19</v>
      </c>
      <c r="M85" s="19">
        <v>14</v>
      </c>
      <c r="N85" s="19"/>
      <c r="O85" s="30"/>
      <c r="P85" s="8">
        <f t="shared" si="14"/>
        <v>33</v>
      </c>
      <c r="Q85" s="3">
        <f t="shared" si="15"/>
        <v>-94</v>
      </c>
    </row>
    <row r="86" spans="1:17" s="2" customFormat="1" x14ac:dyDescent="0.35">
      <c r="B86" s="17" t="s">
        <v>281</v>
      </c>
      <c r="C86" s="64" t="s">
        <v>86</v>
      </c>
      <c r="D86" s="20"/>
      <c r="E86" s="9">
        <v>131</v>
      </c>
      <c r="F86" s="9">
        <v>136</v>
      </c>
      <c r="G86" s="9"/>
      <c r="H86" s="9">
        <v>350</v>
      </c>
      <c r="I86" s="7">
        <f t="shared" si="13"/>
        <v>617</v>
      </c>
      <c r="J86" s="50"/>
      <c r="K86" s="19"/>
      <c r="L86" s="19">
        <v>38</v>
      </c>
      <c r="M86" s="19">
        <v>25</v>
      </c>
      <c r="N86" s="19"/>
      <c r="O86" s="30"/>
      <c r="P86" s="8">
        <f t="shared" si="14"/>
        <v>63</v>
      </c>
      <c r="Q86" s="3">
        <f t="shared" si="15"/>
        <v>-554</v>
      </c>
    </row>
    <row r="87" spans="1:17" s="2" customFormat="1" x14ac:dyDescent="0.35">
      <c r="B87" s="17" t="s">
        <v>87</v>
      </c>
      <c r="C87" s="64" t="s">
        <v>88</v>
      </c>
      <c r="D87" s="20"/>
      <c r="E87" s="9">
        <v>65</v>
      </c>
      <c r="F87" s="9">
        <v>77</v>
      </c>
      <c r="G87" s="9"/>
      <c r="H87" s="9">
        <v>173</v>
      </c>
      <c r="I87" s="7">
        <f t="shared" si="13"/>
        <v>315</v>
      </c>
      <c r="J87" s="50"/>
      <c r="K87" s="19"/>
      <c r="L87" s="19">
        <v>218</v>
      </c>
      <c r="M87" s="19">
        <v>137</v>
      </c>
      <c r="N87" s="19"/>
      <c r="O87" s="30"/>
      <c r="P87" s="8">
        <f t="shared" si="14"/>
        <v>355</v>
      </c>
      <c r="Q87" s="3">
        <f t="shared" si="15"/>
        <v>40</v>
      </c>
    </row>
    <row r="88" spans="1:17" s="2" customFormat="1" x14ac:dyDescent="0.35">
      <c r="B88" s="17" t="s">
        <v>282</v>
      </c>
      <c r="C88" s="64" t="s">
        <v>89</v>
      </c>
      <c r="D88" s="20">
        <v>8980</v>
      </c>
      <c r="E88" s="9">
        <v>852</v>
      </c>
      <c r="F88" s="9">
        <v>1182</v>
      </c>
      <c r="G88" s="9"/>
      <c r="H88" s="9">
        <v>450</v>
      </c>
      <c r="I88" s="7">
        <f t="shared" si="13"/>
        <v>11464</v>
      </c>
      <c r="J88" s="50"/>
      <c r="K88" s="19">
        <v>604</v>
      </c>
      <c r="L88" s="19">
        <v>42</v>
      </c>
      <c r="M88" s="19">
        <v>36</v>
      </c>
      <c r="N88" s="19"/>
      <c r="O88" s="30"/>
      <c r="P88" s="8">
        <f t="shared" si="14"/>
        <v>682</v>
      </c>
      <c r="Q88" s="3">
        <f t="shared" si="15"/>
        <v>-10782</v>
      </c>
    </row>
    <row r="89" spans="1:17" s="2" customFormat="1" x14ac:dyDescent="0.35">
      <c r="B89" s="17" t="s">
        <v>283</v>
      </c>
      <c r="C89" s="64" t="s">
        <v>90</v>
      </c>
      <c r="D89" s="20"/>
      <c r="E89" s="9">
        <v>61</v>
      </c>
      <c r="F89" s="9">
        <v>41</v>
      </c>
      <c r="G89" s="9"/>
      <c r="H89" s="9">
        <v>15</v>
      </c>
      <c r="I89" s="7">
        <f t="shared" si="13"/>
        <v>117</v>
      </c>
      <c r="J89" s="50"/>
      <c r="K89" s="19"/>
      <c r="L89" s="19">
        <v>73</v>
      </c>
      <c r="M89" s="19">
        <v>43</v>
      </c>
      <c r="N89" s="19"/>
      <c r="O89" s="30"/>
      <c r="P89" s="8">
        <f t="shared" si="14"/>
        <v>116</v>
      </c>
      <c r="Q89" s="3">
        <f t="shared" si="15"/>
        <v>-1</v>
      </c>
    </row>
    <row r="90" spans="1:17" s="2" customFormat="1" x14ac:dyDescent="0.35">
      <c r="B90" s="17" t="s">
        <v>284</v>
      </c>
      <c r="C90" s="64" t="s">
        <v>91</v>
      </c>
      <c r="D90" s="20"/>
      <c r="E90" s="9">
        <v>76</v>
      </c>
      <c r="F90" s="9">
        <v>68</v>
      </c>
      <c r="G90" s="9"/>
      <c r="H90" s="9">
        <v>124</v>
      </c>
      <c r="I90" s="7">
        <f t="shared" si="13"/>
        <v>268</v>
      </c>
      <c r="J90" s="68"/>
      <c r="K90" s="19"/>
      <c r="L90" s="19">
        <v>10</v>
      </c>
      <c r="M90" s="19">
        <v>6</v>
      </c>
      <c r="N90" s="19"/>
      <c r="O90" s="30"/>
      <c r="P90" s="8">
        <f t="shared" si="14"/>
        <v>16</v>
      </c>
      <c r="Q90" s="3">
        <f t="shared" si="15"/>
        <v>-252</v>
      </c>
    </row>
    <row r="91" spans="1:17" s="2" customFormat="1" x14ac:dyDescent="0.35">
      <c r="B91" s="17" t="s">
        <v>285</v>
      </c>
      <c r="C91" s="64" t="s">
        <v>92</v>
      </c>
      <c r="D91" s="20">
        <v>604</v>
      </c>
      <c r="E91" s="9">
        <v>219</v>
      </c>
      <c r="F91" s="9">
        <v>179</v>
      </c>
      <c r="G91" s="9"/>
      <c r="H91" s="9">
        <v>50</v>
      </c>
      <c r="I91" s="7">
        <f t="shared" si="13"/>
        <v>1052</v>
      </c>
      <c r="J91" s="68"/>
      <c r="K91" s="19">
        <v>8980</v>
      </c>
      <c r="L91" s="19">
        <v>49</v>
      </c>
      <c r="M91" s="19">
        <v>27</v>
      </c>
      <c r="N91" s="19"/>
      <c r="O91" s="30"/>
      <c r="P91" s="8">
        <f t="shared" si="14"/>
        <v>9056</v>
      </c>
      <c r="Q91" s="3">
        <f t="shared" si="15"/>
        <v>8004</v>
      </c>
    </row>
    <row r="92" spans="1:17" ht="15.5" x14ac:dyDescent="0.35">
      <c r="A92" s="10" t="s">
        <v>10</v>
      </c>
      <c r="B92" s="10" t="s">
        <v>16</v>
      </c>
      <c r="D92" s="12">
        <f>SUM(D78:D91)</f>
        <v>9584</v>
      </c>
      <c r="E92" s="12">
        <f>SUM(E74:E91)</f>
        <v>4109</v>
      </c>
      <c r="F92" s="12">
        <f>SUM(F74:F91)</f>
        <v>4375</v>
      </c>
      <c r="G92" s="12">
        <f>SUM(G74:G91)</f>
        <v>47</v>
      </c>
      <c r="H92" s="12">
        <f>SUM(H74:H91)</f>
        <v>5658</v>
      </c>
      <c r="I92" s="13">
        <f t="shared" si="13"/>
        <v>23773</v>
      </c>
      <c r="J92" s="50"/>
      <c r="K92" s="14">
        <f>SUM(K78:K91)</f>
        <v>9584</v>
      </c>
      <c r="L92" s="14">
        <f>SUM(L74:L91)</f>
        <v>4103</v>
      </c>
      <c r="M92" s="14">
        <f>SUM(M74:M91)</f>
        <v>4195</v>
      </c>
      <c r="N92" s="14">
        <f>SUM(N74:N91)</f>
        <v>266</v>
      </c>
      <c r="O92" s="14"/>
      <c r="P92" s="14">
        <f t="shared" si="14"/>
        <v>18148</v>
      </c>
      <c r="Q92" s="16">
        <f t="shared" si="15"/>
        <v>-5625</v>
      </c>
    </row>
    <row r="94" spans="1:17" s="2" customFormat="1" x14ac:dyDescent="0.35">
      <c r="C94" s="11"/>
      <c r="D94" s="1"/>
      <c r="E94" s="1"/>
      <c r="F94" s="1"/>
      <c r="G94" s="1"/>
      <c r="H94" s="1"/>
      <c r="J94" s="1"/>
      <c r="K94" s="1"/>
      <c r="L94" s="1"/>
      <c r="M94" s="1"/>
      <c r="N94" s="1"/>
      <c r="O94" s="1"/>
      <c r="Q94" s="1"/>
    </row>
    <row r="95" spans="1:17" s="2" customFormat="1" x14ac:dyDescent="0.35">
      <c r="A95" s="2" t="s">
        <v>11</v>
      </c>
      <c r="B95" s="17" t="s">
        <v>189</v>
      </c>
      <c r="C95" s="64" t="s">
        <v>93</v>
      </c>
      <c r="D95" s="20">
        <v>1171</v>
      </c>
      <c r="E95" s="9">
        <v>0</v>
      </c>
      <c r="F95" s="9">
        <v>0</v>
      </c>
      <c r="G95" s="9"/>
      <c r="H95" s="9"/>
      <c r="I95" s="7">
        <f t="shared" ref="I95:I109" si="16">SUM(D95:H95)</f>
        <v>1171</v>
      </c>
      <c r="J95" s="50"/>
      <c r="K95" s="19">
        <v>1190</v>
      </c>
      <c r="L95" s="19">
        <v>24</v>
      </c>
      <c r="M95" s="19">
        <v>115</v>
      </c>
      <c r="N95" s="19"/>
      <c r="O95" s="30"/>
      <c r="P95" s="8">
        <f t="shared" ref="P95:P114" si="17">SUM(K95:O95)</f>
        <v>1329</v>
      </c>
      <c r="Q95" s="3">
        <f t="shared" ref="Q95:Q108" si="18">P95-I95</f>
        <v>158</v>
      </c>
    </row>
    <row r="96" spans="1:17" s="2" customFormat="1" x14ac:dyDescent="0.35">
      <c r="B96" s="17" t="s">
        <v>286</v>
      </c>
      <c r="C96" s="64" t="s">
        <v>94</v>
      </c>
      <c r="D96" s="20"/>
      <c r="E96" s="9">
        <v>81</v>
      </c>
      <c r="F96" s="9">
        <v>158</v>
      </c>
      <c r="G96" s="9">
        <v>91</v>
      </c>
      <c r="H96" s="9">
        <v>4539</v>
      </c>
      <c r="I96" s="7">
        <f t="shared" si="16"/>
        <v>4869</v>
      </c>
      <c r="J96" s="50"/>
      <c r="K96" s="19"/>
      <c r="L96" s="19">
        <v>2072</v>
      </c>
      <c r="M96" s="19">
        <v>3960</v>
      </c>
      <c r="N96" s="19">
        <v>301</v>
      </c>
      <c r="O96" s="30"/>
      <c r="P96" s="8">
        <f t="shared" si="17"/>
        <v>6333</v>
      </c>
      <c r="Q96" s="3">
        <f t="shared" si="18"/>
        <v>1464</v>
      </c>
    </row>
    <row r="97" spans="2:17" s="2" customFormat="1" x14ac:dyDescent="0.35">
      <c r="B97" s="17" t="s">
        <v>287</v>
      </c>
      <c r="C97" s="64" t="s">
        <v>95</v>
      </c>
      <c r="D97" s="20"/>
      <c r="E97" s="9">
        <v>285</v>
      </c>
      <c r="F97" s="9">
        <v>329</v>
      </c>
      <c r="G97" s="9">
        <v>33</v>
      </c>
      <c r="H97" s="9">
        <v>1472</v>
      </c>
      <c r="I97" s="7">
        <f t="shared" si="16"/>
        <v>2119</v>
      </c>
      <c r="J97" s="50"/>
      <c r="K97" s="19"/>
      <c r="L97" s="19">
        <v>643</v>
      </c>
      <c r="M97" s="19">
        <v>1145</v>
      </c>
      <c r="N97" s="19">
        <v>61</v>
      </c>
      <c r="O97" s="30"/>
      <c r="P97" s="8">
        <f t="shared" si="17"/>
        <v>1849</v>
      </c>
      <c r="Q97" s="3">
        <f t="shared" si="18"/>
        <v>-270</v>
      </c>
    </row>
    <row r="98" spans="2:17" s="2" customFormat="1" x14ac:dyDescent="0.35">
      <c r="B98" s="17" t="s">
        <v>288</v>
      </c>
      <c r="C98" s="64" t="s">
        <v>96</v>
      </c>
      <c r="D98" s="20">
        <v>13476</v>
      </c>
      <c r="E98" s="9">
        <v>169</v>
      </c>
      <c r="F98" s="9">
        <v>191</v>
      </c>
      <c r="G98" s="9"/>
      <c r="H98" s="9">
        <v>414</v>
      </c>
      <c r="I98" s="7">
        <f t="shared" si="16"/>
        <v>14250</v>
      </c>
      <c r="J98" s="50"/>
      <c r="K98" s="19">
        <v>13003</v>
      </c>
      <c r="L98" s="19">
        <v>56</v>
      </c>
      <c r="M98" s="19">
        <v>153</v>
      </c>
      <c r="N98" s="19"/>
      <c r="O98" s="30"/>
      <c r="P98" s="8">
        <f t="shared" si="17"/>
        <v>13212</v>
      </c>
      <c r="Q98" s="3">
        <f t="shared" si="18"/>
        <v>-1038</v>
      </c>
    </row>
    <row r="99" spans="2:17" s="2" customFormat="1" x14ac:dyDescent="0.35">
      <c r="B99" s="17" t="s">
        <v>289</v>
      </c>
      <c r="C99" s="64" t="s">
        <v>174</v>
      </c>
      <c r="D99" s="20">
        <v>8822</v>
      </c>
      <c r="E99" s="9">
        <v>52</v>
      </c>
      <c r="F99" s="9">
        <v>70</v>
      </c>
      <c r="G99" s="9"/>
      <c r="H99" s="9">
        <v>474</v>
      </c>
      <c r="I99" s="7">
        <f t="shared" si="16"/>
        <v>9418</v>
      </c>
      <c r="J99" s="50"/>
      <c r="K99" s="19">
        <v>9280</v>
      </c>
      <c r="L99" s="19">
        <v>14</v>
      </c>
      <c r="M99" s="19">
        <v>30</v>
      </c>
      <c r="N99" s="19"/>
      <c r="O99" s="30"/>
      <c r="P99" s="8">
        <f t="shared" si="17"/>
        <v>9324</v>
      </c>
      <c r="Q99" s="3">
        <f t="shared" si="18"/>
        <v>-94</v>
      </c>
    </row>
    <row r="100" spans="2:17" s="2" customFormat="1" x14ac:dyDescent="0.35">
      <c r="B100" s="17" t="s">
        <v>290</v>
      </c>
      <c r="C100" s="64" t="s">
        <v>97</v>
      </c>
      <c r="D100" s="20">
        <v>19672</v>
      </c>
      <c r="E100" s="9">
        <v>231</v>
      </c>
      <c r="F100" s="9">
        <v>299</v>
      </c>
      <c r="G100" s="9"/>
      <c r="H100" s="9">
        <v>120</v>
      </c>
      <c r="I100" s="7">
        <f t="shared" si="16"/>
        <v>20322</v>
      </c>
      <c r="J100" s="50"/>
      <c r="K100" s="19">
        <v>20012</v>
      </c>
      <c r="L100" s="19">
        <v>13</v>
      </c>
      <c r="M100" s="19">
        <v>22</v>
      </c>
      <c r="N100" s="19"/>
      <c r="O100" s="30"/>
      <c r="P100" s="8">
        <f t="shared" si="17"/>
        <v>20047</v>
      </c>
      <c r="Q100" s="3">
        <f t="shared" si="18"/>
        <v>-275</v>
      </c>
    </row>
    <row r="101" spans="2:17" s="2" customFormat="1" x14ac:dyDescent="0.35">
      <c r="B101" s="17" t="s">
        <v>291</v>
      </c>
      <c r="C101" s="64" t="s">
        <v>98</v>
      </c>
      <c r="D101" s="20"/>
      <c r="E101" s="9">
        <v>92</v>
      </c>
      <c r="F101" s="9">
        <v>62</v>
      </c>
      <c r="G101" s="9"/>
      <c r="H101" s="9">
        <v>277</v>
      </c>
      <c r="I101" s="7">
        <f t="shared" si="16"/>
        <v>431</v>
      </c>
      <c r="J101" s="50"/>
      <c r="K101" s="19"/>
      <c r="L101" s="19">
        <v>54</v>
      </c>
      <c r="M101" s="19">
        <v>141</v>
      </c>
      <c r="N101" s="19"/>
      <c r="O101" s="30"/>
      <c r="P101" s="8">
        <f t="shared" si="17"/>
        <v>195</v>
      </c>
      <c r="Q101" s="3">
        <f t="shared" si="18"/>
        <v>-236</v>
      </c>
    </row>
    <row r="102" spans="2:17" s="2" customFormat="1" x14ac:dyDescent="0.35">
      <c r="B102" s="17" t="s">
        <v>292</v>
      </c>
      <c r="C102" s="64" t="s">
        <v>99</v>
      </c>
      <c r="D102" s="20">
        <v>11630</v>
      </c>
      <c r="E102" s="9">
        <v>158</v>
      </c>
      <c r="F102" s="9">
        <v>304</v>
      </c>
      <c r="G102" s="9"/>
      <c r="H102" s="9">
        <v>429</v>
      </c>
      <c r="I102" s="7">
        <f t="shared" si="16"/>
        <v>12521</v>
      </c>
      <c r="J102" s="50"/>
      <c r="K102" s="19">
        <v>11502</v>
      </c>
      <c r="L102" s="19">
        <v>41</v>
      </c>
      <c r="M102" s="19">
        <v>78</v>
      </c>
      <c r="N102" s="19"/>
      <c r="O102" s="30"/>
      <c r="P102" s="8">
        <f t="shared" si="17"/>
        <v>11621</v>
      </c>
      <c r="Q102" s="3">
        <f t="shared" si="18"/>
        <v>-900</v>
      </c>
    </row>
    <row r="103" spans="2:17" s="2" customFormat="1" x14ac:dyDescent="0.35">
      <c r="B103" s="17" t="s">
        <v>293</v>
      </c>
      <c r="C103" s="64" t="s">
        <v>100</v>
      </c>
      <c r="D103" s="20"/>
      <c r="E103" s="9">
        <v>205</v>
      </c>
      <c r="F103" s="9">
        <v>124</v>
      </c>
      <c r="G103" s="9"/>
      <c r="H103" s="9">
        <v>514</v>
      </c>
      <c r="I103" s="7">
        <f t="shared" si="16"/>
        <v>843</v>
      </c>
      <c r="J103" s="50"/>
      <c r="K103" s="19"/>
      <c r="L103" s="19">
        <v>37</v>
      </c>
      <c r="M103" s="19">
        <v>87</v>
      </c>
      <c r="N103" s="19"/>
      <c r="O103" s="30"/>
      <c r="P103" s="8">
        <f t="shared" si="17"/>
        <v>124</v>
      </c>
      <c r="Q103" s="3">
        <f t="shared" si="18"/>
        <v>-719</v>
      </c>
    </row>
    <row r="104" spans="2:17" s="2" customFormat="1" x14ac:dyDescent="0.35">
      <c r="B104" s="17" t="s">
        <v>294</v>
      </c>
      <c r="C104" s="64" t="s">
        <v>101</v>
      </c>
      <c r="D104" s="20">
        <v>8144</v>
      </c>
      <c r="E104" s="9">
        <v>109</v>
      </c>
      <c r="F104" s="9">
        <v>86</v>
      </c>
      <c r="G104" s="9"/>
      <c r="H104" s="9">
        <v>225</v>
      </c>
      <c r="I104" s="7">
        <f t="shared" si="16"/>
        <v>8564</v>
      </c>
      <c r="J104" s="50"/>
      <c r="K104" s="19">
        <v>8575</v>
      </c>
      <c r="L104" s="19">
        <v>0</v>
      </c>
      <c r="M104" s="19">
        <v>3</v>
      </c>
      <c r="N104" s="19"/>
      <c r="O104" s="30"/>
      <c r="P104" s="8">
        <f t="shared" si="17"/>
        <v>8578</v>
      </c>
      <c r="Q104" s="3">
        <f t="shared" si="18"/>
        <v>14</v>
      </c>
    </row>
    <row r="105" spans="2:17" s="2" customFormat="1" x14ac:dyDescent="0.35">
      <c r="B105" s="17" t="s">
        <v>295</v>
      </c>
      <c r="C105" s="64" t="s">
        <v>102</v>
      </c>
      <c r="D105" s="20">
        <v>16514</v>
      </c>
      <c r="E105" s="9">
        <v>339</v>
      </c>
      <c r="F105" s="9">
        <v>267</v>
      </c>
      <c r="G105" s="9"/>
      <c r="H105" s="9">
        <v>1623</v>
      </c>
      <c r="I105" s="7">
        <f t="shared" si="16"/>
        <v>18743</v>
      </c>
      <c r="J105" s="50"/>
      <c r="K105" s="19">
        <v>15983</v>
      </c>
      <c r="L105" s="19">
        <v>41</v>
      </c>
      <c r="M105" s="19">
        <v>119</v>
      </c>
      <c r="N105" s="19"/>
      <c r="O105" s="30"/>
      <c r="P105" s="8">
        <f t="shared" si="17"/>
        <v>16143</v>
      </c>
      <c r="Q105" s="3">
        <f t="shared" si="18"/>
        <v>-2600</v>
      </c>
    </row>
    <row r="106" spans="2:17" s="2" customFormat="1" x14ac:dyDescent="0.35">
      <c r="B106" s="23" t="s">
        <v>296</v>
      </c>
      <c r="C106" s="64" t="s">
        <v>103</v>
      </c>
      <c r="D106" s="20">
        <v>19376</v>
      </c>
      <c r="E106" s="9">
        <v>96</v>
      </c>
      <c r="F106" s="9">
        <v>63</v>
      </c>
      <c r="G106" s="9"/>
      <c r="H106" s="9">
        <v>51</v>
      </c>
      <c r="I106" s="7">
        <f t="shared" si="16"/>
        <v>19586</v>
      </c>
      <c r="J106" s="50"/>
      <c r="K106" s="19">
        <v>19495</v>
      </c>
      <c r="L106" s="19">
        <v>1</v>
      </c>
      <c r="M106" s="19">
        <v>6</v>
      </c>
      <c r="N106" s="19"/>
      <c r="O106" s="30"/>
      <c r="P106" s="8">
        <f t="shared" si="17"/>
        <v>19502</v>
      </c>
      <c r="Q106" s="3">
        <f t="shared" si="18"/>
        <v>-84</v>
      </c>
    </row>
    <row r="107" spans="2:17" s="2" customFormat="1" x14ac:dyDescent="0.35">
      <c r="B107" s="17" t="s">
        <v>297</v>
      </c>
      <c r="C107" s="64" t="s">
        <v>104</v>
      </c>
      <c r="D107" s="20">
        <v>9093</v>
      </c>
      <c r="E107" s="9">
        <v>37</v>
      </c>
      <c r="F107" s="9">
        <v>55</v>
      </c>
      <c r="G107" s="9"/>
      <c r="H107" s="9">
        <v>265</v>
      </c>
      <c r="I107" s="7">
        <f t="shared" si="16"/>
        <v>9450</v>
      </c>
      <c r="J107" s="50"/>
      <c r="K107" s="19">
        <v>9764</v>
      </c>
      <c r="L107" s="19">
        <v>20</v>
      </c>
      <c r="M107" s="19">
        <v>63</v>
      </c>
      <c r="N107" s="19"/>
      <c r="O107" s="30"/>
      <c r="P107" s="8">
        <f t="shared" si="17"/>
        <v>9847</v>
      </c>
      <c r="Q107" s="3">
        <f t="shared" si="18"/>
        <v>397</v>
      </c>
    </row>
    <row r="108" spans="2:17" s="2" customFormat="1" x14ac:dyDescent="0.35">
      <c r="B108" s="17" t="s">
        <v>298</v>
      </c>
      <c r="C108" s="64" t="s">
        <v>105</v>
      </c>
      <c r="D108" s="20">
        <v>8798</v>
      </c>
      <c r="E108" s="9">
        <v>152</v>
      </c>
      <c r="F108" s="9">
        <v>53</v>
      </c>
      <c r="G108" s="9"/>
      <c r="H108" s="9">
        <v>159</v>
      </c>
      <c r="I108" s="7">
        <f t="shared" si="16"/>
        <v>9162</v>
      </c>
      <c r="J108" s="50"/>
      <c r="K108" s="19">
        <v>9151</v>
      </c>
      <c r="L108" s="19">
        <v>20</v>
      </c>
      <c r="M108" s="19">
        <v>78</v>
      </c>
      <c r="N108" s="19"/>
      <c r="O108" s="30"/>
      <c r="P108" s="8">
        <f t="shared" si="17"/>
        <v>9249</v>
      </c>
      <c r="Q108" s="3">
        <f t="shared" si="18"/>
        <v>87</v>
      </c>
    </row>
    <row r="109" spans="2:17" s="2" customFormat="1" x14ac:dyDescent="0.35">
      <c r="B109" s="38" t="s">
        <v>299</v>
      </c>
      <c r="C109" s="64" t="s">
        <v>106</v>
      </c>
      <c r="D109" s="20">
        <v>14090</v>
      </c>
      <c r="E109" s="9">
        <v>302</v>
      </c>
      <c r="F109" s="9">
        <v>255</v>
      </c>
      <c r="G109" s="9"/>
      <c r="H109" s="9">
        <v>763</v>
      </c>
      <c r="I109" s="7">
        <f t="shared" si="16"/>
        <v>15410</v>
      </c>
      <c r="J109" s="50"/>
      <c r="K109" s="19">
        <v>14182</v>
      </c>
      <c r="L109" s="19">
        <v>22</v>
      </c>
      <c r="M109" s="19">
        <v>54</v>
      </c>
      <c r="N109" s="19"/>
      <c r="O109" s="30"/>
      <c r="P109" s="8">
        <f t="shared" si="17"/>
        <v>14258</v>
      </c>
      <c r="Q109" s="3"/>
    </row>
    <row r="110" spans="2:17" s="2" customFormat="1" x14ac:dyDescent="0.35">
      <c r="B110" s="17" t="s">
        <v>300</v>
      </c>
      <c r="C110" s="64" t="s">
        <v>107</v>
      </c>
      <c r="D110" s="20">
        <v>4810</v>
      </c>
      <c r="E110" s="9">
        <v>72</v>
      </c>
      <c r="F110" s="9">
        <v>17</v>
      </c>
      <c r="G110" s="9"/>
      <c r="H110" s="9">
        <v>2</v>
      </c>
      <c r="I110" s="7">
        <f>SUM(D110:H110)</f>
        <v>4901</v>
      </c>
      <c r="J110" s="50"/>
      <c r="K110" s="19">
        <v>4965</v>
      </c>
      <c r="L110" s="19">
        <v>2</v>
      </c>
      <c r="M110" s="19">
        <v>8</v>
      </c>
      <c r="N110" s="19"/>
      <c r="O110" s="30"/>
      <c r="P110" s="8">
        <f t="shared" si="17"/>
        <v>4975</v>
      </c>
      <c r="Q110" s="3">
        <f>P110-I110</f>
        <v>74</v>
      </c>
    </row>
    <row r="111" spans="2:17" s="2" customFormat="1" x14ac:dyDescent="0.35">
      <c r="B111" s="17" t="s">
        <v>301</v>
      </c>
      <c r="C111" s="64" t="s">
        <v>108</v>
      </c>
      <c r="D111" s="20">
        <v>33246</v>
      </c>
      <c r="E111" s="9">
        <v>616</v>
      </c>
      <c r="F111" s="9">
        <v>751</v>
      </c>
      <c r="G111" s="9"/>
      <c r="H111" s="9">
        <v>1689</v>
      </c>
      <c r="I111" s="7">
        <f>SUM(D111:H111)</f>
        <v>36302</v>
      </c>
      <c r="J111" s="50"/>
      <c r="K111" s="19">
        <v>33285</v>
      </c>
      <c r="L111" s="19">
        <v>58</v>
      </c>
      <c r="M111" s="19">
        <v>188</v>
      </c>
      <c r="N111" s="19"/>
      <c r="O111" s="30"/>
      <c r="P111" s="8">
        <f t="shared" si="17"/>
        <v>33531</v>
      </c>
      <c r="Q111" s="3">
        <f>P111-I111</f>
        <v>-2771</v>
      </c>
    </row>
    <row r="112" spans="2:17" s="2" customFormat="1" x14ac:dyDescent="0.35">
      <c r="B112" s="17" t="s">
        <v>302</v>
      </c>
      <c r="C112" s="64" t="s">
        <v>177</v>
      </c>
      <c r="D112" s="20"/>
      <c r="E112" s="9">
        <v>0</v>
      </c>
      <c r="F112" s="9">
        <v>0</v>
      </c>
      <c r="G112" s="9"/>
      <c r="H112" s="9"/>
      <c r="I112" s="7">
        <f>SUM(D112:H112)</f>
        <v>0</v>
      </c>
      <c r="J112" s="50"/>
      <c r="K112" s="19"/>
      <c r="L112" s="19">
        <v>0</v>
      </c>
      <c r="M112" s="19">
        <v>0</v>
      </c>
      <c r="N112" s="19"/>
      <c r="O112" s="30"/>
      <c r="P112" s="8">
        <f t="shared" si="17"/>
        <v>0</v>
      </c>
      <c r="Q112" s="3">
        <f>P112-I112</f>
        <v>0</v>
      </c>
    </row>
    <row r="113" spans="1:17" s="2" customFormat="1" x14ac:dyDescent="0.35">
      <c r="B113" s="17" t="s">
        <v>303</v>
      </c>
      <c r="C113" s="64" t="s">
        <v>109</v>
      </c>
      <c r="D113" s="20">
        <v>5269</v>
      </c>
      <c r="E113" s="9">
        <v>107</v>
      </c>
      <c r="F113" s="9">
        <v>70</v>
      </c>
      <c r="G113" s="9"/>
      <c r="H113" s="9">
        <v>187</v>
      </c>
      <c r="I113" s="7">
        <f>SUM(D113:H113)</f>
        <v>5633</v>
      </c>
      <c r="J113" s="50"/>
      <c r="K113" s="19">
        <v>5063</v>
      </c>
      <c r="L113" s="19">
        <v>0</v>
      </c>
      <c r="M113" s="19">
        <v>0</v>
      </c>
      <c r="N113" s="19"/>
      <c r="O113" s="30"/>
      <c r="P113" s="8">
        <f t="shared" si="17"/>
        <v>5063</v>
      </c>
      <c r="Q113" s="3">
        <f>P113-I113</f>
        <v>-570</v>
      </c>
    </row>
    <row r="114" spans="1:17" ht="15.5" x14ac:dyDescent="0.35">
      <c r="A114" s="10" t="s">
        <v>11</v>
      </c>
      <c r="B114" s="10" t="s">
        <v>16</v>
      </c>
      <c r="D114" s="12">
        <f t="shared" ref="D114:H114" si="19">SUM(D95:D113)</f>
        <v>174111</v>
      </c>
      <c r="E114" s="12">
        <f t="shared" si="19"/>
        <v>3103</v>
      </c>
      <c r="F114" s="12">
        <f t="shared" si="19"/>
        <v>3154</v>
      </c>
      <c r="G114" s="12">
        <f t="shared" si="19"/>
        <v>124</v>
      </c>
      <c r="H114" s="12">
        <f t="shared" si="19"/>
        <v>13203</v>
      </c>
      <c r="I114" s="13">
        <f>SUM(D114:H114)</f>
        <v>193695</v>
      </c>
      <c r="J114" s="50"/>
      <c r="K114" s="14">
        <f>SUM(K95:K113)</f>
        <v>175450</v>
      </c>
      <c r="L114" s="14">
        <f>SUM(L95:L113)</f>
        <v>3118</v>
      </c>
      <c r="M114" s="14">
        <f>SUM(M95:M113)</f>
        <v>6250</v>
      </c>
      <c r="N114" s="14">
        <f>SUM(N95:N113)</f>
        <v>362</v>
      </c>
      <c r="O114" s="14"/>
      <c r="P114" s="14">
        <f t="shared" si="17"/>
        <v>185180</v>
      </c>
      <c r="Q114" s="16">
        <f>P114-I114</f>
        <v>-8515</v>
      </c>
    </row>
    <row r="115" spans="1:17" ht="15.5" x14ac:dyDescent="0.35">
      <c r="A115" s="10"/>
      <c r="B115" s="10"/>
      <c r="D115" s="10"/>
      <c r="E115" s="10"/>
      <c r="F115" s="10"/>
      <c r="G115" s="10"/>
      <c r="H115" s="10"/>
      <c r="I115" s="10"/>
      <c r="J115" s="10"/>
      <c r="K115" s="10"/>
      <c r="L115" s="10"/>
      <c r="M115" s="10"/>
      <c r="N115" s="10"/>
      <c r="O115" s="10"/>
      <c r="P115" s="10"/>
      <c r="Q115" s="10"/>
    </row>
    <row r="116" spans="1:17" s="2" customFormat="1" x14ac:dyDescent="0.35">
      <c r="A116" s="1"/>
      <c r="C116" s="11"/>
      <c r="D116" s="1"/>
      <c r="E116" s="1"/>
      <c r="F116" s="1"/>
      <c r="G116" s="1"/>
      <c r="H116" s="1"/>
      <c r="J116" s="1"/>
      <c r="K116" s="1"/>
      <c r="L116" s="1"/>
      <c r="M116" s="1"/>
      <c r="N116" s="1"/>
      <c r="O116" s="1"/>
      <c r="Q116" s="1"/>
    </row>
    <row r="117" spans="1:17" s="2" customFormat="1" x14ac:dyDescent="0.35">
      <c r="A117" s="2" t="s">
        <v>12</v>
      </c>
      <c r="B117" s="17" t="s">
        <v>190</v>
      </c>
      <c r="C117" s="64" t="s">
        <v>110</v>
      </c>
      <c r="D117" s="20"/>
      <c r="E117" s="9">
        <v>1</v>
      </c>
      <c r="F117" s="9">
        <v>0</v>
      </c>
      <c r="G117" s="9">
        <v>109</v>
      </c>
      <c r="H117" s="9"/>
      <c r="I117" s="7">
        <f t="shared" ref="I117:I142" si="20">SUM(D117:H117)</f>
        <v>110</v>
      </c>
      <c r="J117" s="50"/>
      <c r="K117" s="5">
        <v>38010</v>
      </c>
      <c r="L117" s="19">
        <v>270</v>
      </c>
      <c r="M117" s="19">
        <v>979</v>
      </c>
      <c r="N117" s="19">
        <v>0</v>
      </c>
      <c r="O117" s="30"/>
      <c r="P117" s="8">
        <f t="shared" ref="P117:P142" si="21">SUM(K117:O117)</f>
        <v>39259</v>
      </c>
      <c r="Q117" s="3">
        <f t="shared" ref="Q117:Q142" si="22">P117-I117</f>
        <v>39149</v>
      </c>
    </row>
    <row r="118" spans="1:17" s="2" customFormat="1" x14ac:dyDescent="0.35">
      <c r="B118" s="17" t="s">
        <v>191</v>
      </c>
      <c r="C118" s="64" t="s">
        <v>111</v>
      </c>
      <c r="D118" s="20"/>
      <c r="E118" s="9">
        <v>0</v>
      </c>
      <c r="F118" s="9">
        <v>0</v>
      </c>
      <c r="G118" s="9"/>
      <c r="H118" s="9"/>
      <c r="I118" s="7">
        <f t="shared" si="20"/>
        <v>0</v>
      </c>
      <c r="J118" s="50"/>
      <c r="K118" s="5">
        <v>5887</v>
      </c>
      <c r="L118" s="19">
        <v>0</v>
      </c>
      <c r="M118" s="19">
        <v>0</v>
      </c>
      <c r="N118" s="19"/>
      <c r="O118" s="30"/>
      <c r="P118" s="8">
        <f t="shared" si="21"/>
        <v>5887</v>
      </c>
      <c r="Q118" s="3">
        <f t="shared" si="22"/>
        <v>5887</v>
      </c>
    </row>
    <row r="119" spans="1:17" s="2" customFormat="1" x14ac:dyDescent="0.35">
      <c r="B119" s="17" t="s">
        <v>304</v>
      </c>
      <c r="C119" s="64" t="s">
        <v>112</v>
      </c>
      <c r="D119" s="20">
        <v>15680</v>
      </c>
      <c r="E119" s="9">
        <v>23</v>
      </c>
      <c r="F119" s="9">
        <v>205</v>
      </c>
      <c r="G119" s="9"/>
      <c r="H119" s="9">
        <v>183</v>
      </c>
      <c r="I119" s="7">
        <f t="shared" si="20"/>
        <v>16091</v>
      </c>
      <c r="J119" s="50"/>
      <c r="K119" s="5">
        <v>26661</v>
      </c>
      <c r="L119" s="19">
        <v>0</v>
      </c>
      <c r="M119" s="19">
        <v>11</v>
      </c>
      <c r="N119" s="19"/>
      <c r="O119" s="30"/>
      <c r="P119" s="8">
        <f t="shared" si="21"/>
        <v>26672</v>
      </c>
      <c r="Q119" s="3">
        <f t="shared" si="22"/>
        <v>10581</v>
      </c>
    </row>
    <row r="120" spans="1:17" s="2" customFormat="1" x14ac:dyDescent="0.35">
      <c r="B120" s="17" t="s">
        <v>305</v>
      </c>
      <c r="C120" s="64" t="s">
        <v>113</v>
      </c>
      <c r="D120" s="20">
        <v>22666</v>
      </c>
      <c r="E120" s="9">
        <v>20</v>
      </c>
      <c r="F120" s="9">
        <v>120</v>
      </c>
      <c r="G120" s="9"/>
      <c r="H120" s="9">
        <v>63</v>
      </c>
      <c r="I120" s="7">
        <f t="shared" si="20"/>
        <v>22869</v>
      </c>
      <c r="J120" s="50"/>
      <c r="K120" s="5">
        <v>23074</v>
      </c>
      <c r="L120" s="19">
        <v>0</v>
      </c>
      <c r="M120" s="19">
        <v>57</v>
      </c>
      <c r="N120" s="19"/>
      <c r="O120" s="30"/>
      <c r="P120" s="8">
        <f t="shared" si="21"/>
        <v>23131</v>
      </c>
      <c r="Q120" s="3">
        <f t="shared" si="22"/>
        <v>262</v>
      </c>
    </row>
    <row r="121" spans="1:17" s="2" customFormat="1" x14ac:dyDescent="0.35">
      <c r="B121" s="17" t="s">
        <v>306</v>
      </c>
      <c r="C121" s="64" t="s">
        <v>114</v>
      </c>
      <c r="D121" s="20">
        <v>9699</v>
      </c>
      <c r="E121" s="9">
        <v>5</v>
      </c>
      <c r="F121" s="9">
        <v>66</v>
      </c>
      <c r="G121" s="9"/>
      <c r="H121" s="9">
        <v>8</v>
      </c>
      <c r="I121" s="7">
        <f t="shared" si="20"/>
        <v>9778</v>
      </c>
      <c r="J121" s="50"/>
      <c r="K121" s="5">
        <v>11672</v>
      </c>
      <c r="L121" s="19">
        <v>0</v>
      </c>
      <c r="M121" s="19">
        <v>5</v>
      </c>
      <c r="N121" s="19"/>
      <c r="O121" s="30"/>
      <c r="P121" s="8">
        <f t="shared" si="21"/>
        <v>11677</v>
      </c>
      <c r="Q121" s="3">
        <f t="shared" si="22"/>
        <v>1899</v>
      </c>
    </row>
    <row r="122" spans="1:17" s="2" customFormat="1" x14ac:dyDescent="0.35">
      <c r="B122" s="17" t="s">
        <v>307</v>
      </c>
      <c r="C122" s="64" t="s">
        <v>115</v>
      </c>
      <c r="D122" s="20">
        <v>27454</v>
      </c>
      <c r="E122" s="9">
        <v>19</v>
      </c>
      <c r="F122" s="9">
        <v>171</v>
      </c>
      <c r="G122" s="9"/>
      <c r="H122" s="9">
        <v>13</v>
      </c>
      <c r="I122" s="7">
        <f t="shared" si="20"/>
        <v>27657</v>
      </c>
      <c r="J122" s="50"/>
      <c r="K122" s="5">
        <v>23299</v>
      </c>
      <c r="L122" s="19">
        <v>0</v>
      </c>
      <c r="M122" s="19">
        <v>5</v>
      </c>
      <c r="N122" s="19"/>
      <c r="O122" s="30"/>
      <c r="P122" s="8">
        <f t="shared" si="21"/>
        <v>23304</v>
      </c>
      <c r="Q122" s="3">
        <f t="shared" si="22"/>
        <v>-4353</v>
      </c>
    </row>
    <row r="123" spans="1:17" s="2" customFormat="1" x14ac:dyDescent="0.35">
      <c r="B123" s="17" t="s">
        <v>308</v>
      </c>
      <c r="C123" s="64" t="s">
        <v>116</v>
      </c>
      <c r="D123" s="20">
        <v>15512</v>
      </c>
      <c r="E123" s="9">
        <v>9</v>
      </c>
      <c r="F123" s="9">
        <v>36</v>
      </c>
      <c r="G123" s="9"/>
      <c r="H123" s="9">
        <v>163</v>
      </c>
      <c r="I123" s="7">
        <f t="shared" si="20"/>
        <v>15720</v>
      </c>
      <c r="J123" s="50"/>
      <c r="K123" s="5">
        <v>13416</v>
      </c>
      <c r="L123" s="19">
        <v>0</v>
      </c>
      <c r="M123" s="19">
        <v>14</v>
      </c>
      <c r="N123" s="19"/>
      <c r="O123" s="30"/>
      <c r="P123" s="8">
        <f t="shared" si="21"/>
        <v>13430</v>
      </c>
      <c r="Q123" s="3">
        <f t="shared" si="22"/>
        <v>-2290</v>
      </c>
    </row>
    <row r="124" spans="1:17" s="2" customFormat="1" x14ac:dyDescent="0.35">
      <c r="B124" s="17" t="s">
        <v>175</v>
      </c>
      <c r="C124" s="64" t="s">
        <v>117</v>
      </c>
      <c r="D124" s="20">
        <v>47058</v>
      </c>
      <c r="E124" s="9">
        <v>49</v>
      </c>
      <c r="F124" s="9">
        <v>453</v>
      </c>
      <c r="G124" s="9"/>
      <c r="H124" s="9">
        <v>454</v>
      </c>
      <c r="I124" s="7">
        <f t="shared" si="20"/>
        <v>48014</v>
      </c>
      <c r="J124" s="50"/>
      <c r="K124" s="5">
        <v>31965</v>
      </c>
      <c r="L124" s="19">
        <v>0</v>
      </c>
      <c r="M124" s="19">
        <v>70</v>
      </c>
      <c r="N124" s="19"/>
      <c r="O124" s="30"/>
      <c r="P124" s="8">
        <f t="shared" si="21"/>
        <v>32035</v>
      </c>
      <c r="Q124" s="3">
        <f t="shared" si="22"/>
        <v>-15979</v>
      </c>
    </row>
    <row r="125" spans="1:17" s="2" customFormat="1" x14ac:dyDescent="0.35">
      <c r="B125" s="17" t="s">
        <v>309</v>
      </c>
      <c r="C125" s="64" t="s">
        <v>118</v>
      </c>
      <c r="D125" s="20">
        <v>20198</v>
      </c>
      <c r="E125" s="9">
        <v>91</v>
      </c>
      <c r="F125" s="9">
        <v>907</v>
      </c>
      <c r="G125" s="9"/>
      <c r="H125" s="9">
        <v>553</v>
      </c>
      <c r="I125" s="7">
        <f t="shared" si="20"/>
        <v>21749</v>
      </c>
      <c r="J125" s="50"/>
      <c r="K125" s="5">
        <v>17787</v>
      </c>
      <c r="L125" s="19">
        <v>1</v>
      </c>
      <c r="M125" s="19">
        <v>668</v>
      </c>
      <c r="N125" s="19"/>
      <c r="O125" s="30"/>
      <c r="P125" s="8">
        <f t="shared" si="21"/>
        <v>18456</v>
      </c>
      <c r="Q125" s="3">
        <f t="shared" si="22"/>
        <v>-3293</v>
      </c>
    </row>
    <row r="126" spans="1:17" s="2" customFormat="1" x14ac:dyDescent="0.35">
      <c r="B126" s="17" t="s">
        <v>310</v>
      </c>
      <c r="C126" s="64" t="s">
        <v>119</v>
      </c>
      <c r="D126" s="20">
        <v>23139</v>
      </c>
      <c r="E126" s="9">
        <v>34</v>
      </c>
      <c r="F126" s="9">
        <v>291</v>
      </c>
      <c r="G126" s="9"/>
      <c r="H126" s="9">
        <v>230</v>
      </c>
      <c r="I126" s="7">
        <f t="shared" si="20"/>
        <v>23694</v>
      </c>
      <c r="J126" s="50"/>
      <c r="K126" s="5">
        <v>17714</v>
      </c>
      <c r="L126" s="19">
        <v>0</v>
      </c>
      <c r="M126" s="19">
        <v>0</v>
      </c>
      <c r="N126" s="19"/>
      <c r="O126" s="30"/>
      <c r="P126" s="8">
        <f t="shared" si="21"/>
        <v>17714</v>
      </c>
      <c r="Q126" s="3">
        <f t="shared" si="22"/>
        <v>-5980</v>
      </c>
    </row>
    <row r="127" spans="1:17" s="2" customFormat="1" x14ac:dyDescent="0.35">
      <c r="B127" s="17" t="s">
        <v>311</v>
      </c>
      <c r="C127" s="64" t="s">
        <v>120</v>
      </c>
      <c r="D127" s="20">
        <v>10506</v>
      </c>
      <c r="E127" s="9">
        <v>15</v>
      </c>
      <c r="F127" s="9">
        <v>189</v>
      </c>
      <c r="G127" s="9"/>
      <c r="H127" s="9">
        <v>58</v>
      </c>
      <c r="I127" s="7">
        <f t="shared" si="20"/>
        <v>10768</v>
      </c>
      <c r="J127" s="50"/>
      <c r="K127" s="5">
        <v>9520</v>
      </c>
      <c r="L127" s="19">
        <v>0</v>
      </c>
      <c r="M127" s="19">
        <v>197</v>
      </c>
      <c r="N127" s="19"/>
      <c r="O127" s="30"/>
      <c r="P127" s="8">
        <f t="shared" si="21"/>
        <v>9717</v>
      </c>
      <c r="Q127" s="3">
        <f t="shared" si="22"/>
        <v>-1051</v>
      </c>
    </row>
    <row r="128" spans="1:17" s="2" customFormat="1" x14ac:dyDescent="0.35">
      <c r="B128" s="17" t="s">
        <v>312</v>
      </c>
      <c r="C128" s="64" t="s">
        <v>121</v>
      </c>
      <c r="D128" s="20">
        <v>6244</v>
      </c>
      <c r="E128" s="9">
        <v>4</v>
      </c>
      <c r="F128" s="9">
        <v>23</v>
      </c>
      <c r="G128" s="9"/>
      <c r="H128" s="9">
        <v>18</v>
      </c>
      <c r="I128" s="7">
        <f t="shared" si="20"/>
        <v>6289</v>
      </c>
      <c r="J128" s="50"/>
      <c r="K128" s="5">
        <v>5548</v>
      </c>
      <c r="L128" s="19">
        <v>0</v>
      </c>
      <c r="M128" s="19">
        <v>0</v>
      </c>
      <c r="N128" s="19"/>
      <c r="O128" s="30"/>
      <c r="P128" s="8">
        <f t="shared" si="21"/>
        <v>5548</v>
      </c>
      <c r="Q128" s="3">
        <f t="shared" si="22"/>
        <v>-741</v>
      </c>
    </row>
    <row r="129" spans="1:17" s="2" customFormat="1" x14ac:dyDescent="0.35">
      <c r="B129" s="17" t="s">
        <v>313</v>
      </c>
      <c r="C129" s="64" t="s">
        <v>122</v>
      </c>
      <c r="D129" s="20">
        <v>17847</v>
      </c>
      <c r="E129" s="9">
        <v>22</v>
      </c>
      <c r="F129" s="9">
        <v>191</v>
      </c>
      <c r="G129" s="9"/>
      <c r="H129" s="9">
        <v>138</v>
      </c>
      <c r="I129" s="7">
        <f t="shared" si="20"/>
        <v>18198</v>
      </c>
      <c r="J129" s="50"/>
      <c r="K129" s="5">
        <v>11802</v>
      </c>
      <c r="L129" s="19">
        <v>0</v>
      </c>
      <c r="M129" s="19">
        <v>72</v>
      </c>
      <c r="N129" s="19"/>
      <c r="O129" s="30"/>
      <c r="P129" s="8">
        <f t="shared" si="21"/>
        <v>11874</v>
      </c>
      <c r="Q129" s="3">
        <f t="shared" si="22"/>
        <v>-6324</v>
      </c>
    </row>
    <row r="130" spans="1:17" s="2" customFormat="1" x14ac:dyDescent="0.35">
      <c r="B130" s="17" t="s">
        <v>314</v>
      </c>
      <c r="C130" s="64" t="s">
        <v>123</v>
      </c>
      <c r="D130" s="20">
        <v>13972</v>
      </c>
      <c r="E130" s="9">
        <v>11</v>
      </c>
      <c r="F130" s="9">
        <v>98</v>
      </c>
      <c r="G130" s="9"/>
      <c r="H130" s="9">
        <v>6</v>
      </c>
      <c r="I130" s="7">
        <f t="shared" si="20"/>
        <v>14087</v>
      </c>
      <c r="J130" s="50"/>
      <c r="K130" s="5">
        <v>8976</v>
      </c>
      <c r="L130" s="19">
        <v>0</v>
      </c>
      <c r="M130" s="19">
        <v>6</v>
      </c>
      <c r="N130" s="19"/>
      <c r="O130" s="30"/>
      <c r="P130" s="8">
        <f t="shared" si="21"/>
        <v>8982</v>
      </c>
      <c r="Q130" s="3">
        <f t="shared" si="22"/>
        <v>-5105</v>
      </c>
    </row>
    <row r="131" spans="1:17" s="2" customFormat="1" x14ac:dyDescent="0.35">
      <c r="B131" s="17" t="s">
        <v>315</v>
      </c>
      <c r="C131" s="64" t="s">
        <v>124</v>
      </c>
      <c r="D131" s="20">
        <v>13394</v>
      </c>
      <c r="E131" s="9">
        <v>6</v>
      </c>
      <c r="F131" s="9">
        <v>152</v>
      </c>
      <c r="G131" s="9"/>
      <c r="H131" s="9">
        <v>35</v>
      </c>
      <c r="I131" s="7">
        <f t="shared" si="20"/>
        <v>13587</v>
      </c>
      <c r="J131" s="50"/>
      <c r="K131" s="5">
        <v>9467</v>
      </c>
      <c r="L131" s="19">
        <v>0</v>
      </c>
      <c r="M131" s="19">
        <v>1</v>
      </c>
      <c r="N131" s="19"/>
      <c r="O131" s="30"/>
      <c r="P131" s="8">
        <f t="shared" si="21"/>
        <v>9468</v>
      </c>
      <c r="Q131" s="3">
        <f t="shared" si="22"/>
        <v>-4119</v>
      </c>
    </row>
    <row r="132" spans="1:17" s="2" customFormat="1" x14ac:dyDescent="0.35">
      <c r="B132" s="17" t="s">
        <v>316</v>
      </c>
      <c r="C132" s="64" t="s">
        <v>125</v>
      </c>
      <c r="D132" s="20">
        <v>16929</v>
      </c>
      <c r="E132" s="9">
        <v>11</v>
      </c>
      <c r="F132" s="9">
        <v>46</v>
      </c>
      <c r="G132" s="9"/>
      <c r="H132" s="9">
        <v>71</v>
      </c>
      <c r="I132" s="7">
        <f t="shared" si="20"/>
        <v>17057</v>
      </c>
      <c r="J132" s="50"/>
      <c r="K132" s="5">
        <v>16194</v>
      </c>
      <c r="L132" s="19">
        <v>0</v>
      </c>
      <c r="M132" s="19">
        <v>4</v>
      </c>
      <c r="N132" s="19"/>
      <c r="O132" s="30"/>
      <c r="P132" s="8">
        <f t="shared" si="21"/>
        <v>16198</v>
      </c>
      <c r="Q132" s="3">
        <f t="shared" si="22"/>
        <v>-859</v>
      </c>
    </row>
    <row r="133" spans="1:17" s="2" customFormat="1" x14ac:dyDescent="0.35">
      <c r="B133" s="17" t="s">
        <v>317</v>
      </c>
      <c r="C133" s="64" t="s">
        <v>126</v>
      </c>
      <c r="D133" s="20">
        <v>13588</v>
      </c>
      <c r="E133" s="9">
        <v>9</v>
      </c>
      <c r="F133" s="9">
        <v>29</v>
      </c>
      <c r="G133" s="9"/>
      <c r="H133" s="9">
        <v>2</v>
      </c>
      <c r="I133" s="7">
        <f t="shared" si="20"/>
        <v>13628</v>
      </c>
      <c r="J133" s="50"/>
      <c r="K133" s="5">
        <v>11445</v>
      </c>
      <c r="L133" s="19">
        <v>0</v>
      </c>
      <c r="M133" s="19">
        <v>93</v>
      </c>
      <c r="N133" s="19"/>
      <c r="O133" s="30"/>
      <c r="P133" s="8">
        <f t="shared" si="21"/>
        <v>11538</v>
      </c>
      <c r="Q133" s="3">
        <f t="shared" si="22"/>
        <v>-2090</v>
      </c>
    </row>
    <row r="134" spans="1:17" s="2" customFormat="1" x14ac:dyDescent="0.35">
      <c r="B134" s="17" t="s">
        <v>318</v>
      </c>
      <c r="C134" s="64" t="s">
        <v>127</v>
      </c>
      <c r="D134" s="20">
        <v>9733</v>
      </c>
      <c r="E134" s="9">
        <v>1</v>
      </c>
      <c r="F134" s="9">
        <v>21</v>
      </c>
      <c r="G134" s="9"/>
      <c r="H134" s="9">
        <v>4</v>
      </c>
      <c r="I134" s="7">
        <f t="shared" si="20"/>
        <v>9759</v>
      </c>
      <c r="J134" s="50"/>
      <c r="K134" s="5">
        <v>11801</v>
      </c>
      <c r="L134" s="19">
        <v>0</v>
      </c>
      <c r="M134" s="19">
        <v>18</v>
      </c>
      <c r="N134" s="19"/>
      <c r="O134" s="30"/>
      <c r="P134" s="8">
        <f t="shared" si="21"/>
        <v>11819</v>
      </c>
      <c r="Q134" s="3">
        <f t="shared" si="22"/>
        <v>2060</v>
      </c>
    </row>
    <row r="135" spans="1:17" s="2" customFormat="1" x14ac:dyDescent="0.35">
      <c r="B135" s="17" t="s">
        <v>128</v>
      </c>
      <c r="C135" s="64" t="s">
        <v>129</v>
      </c>
      <c r="D135" s="20">
        <v>10362</v>
      </c>
      <c r="E135" s="9">
        <v>8</v>
      </c>
      <c r="F135" s="9">
        <v>23</v>
      </c>
      <c r="G135" s="9"/>
      <c r="H135" s="9">
        <v>49</v>
      </c>
      <c r="I135" s="7">
        <f t="shared" si="20"/>
        <v>10442</v>
      </c>
      <c r="J135" s="50"/>
      <c r="K135" s="5">
        <v>8975</v>
      </c>
      <c r="L135" s="19">
        <v>0</v>
      </c>
      <c r="M135" s="19">
        <v>4</v>
      </c>
      <c r="N135" s="19"/>
      <c r="O135" s="30"/>
      <c r="P135" s="8">
        <f t="shared" si="21"/>
        <v>8979</v>
      </c>
      <c r="Q135" s="3">
        <f t="shared" si="22"/>
        <v>-1463</v>
      </c>
    </row>
    <row r="136" spans="1:17" s="2" customFormat="1" x14ac:dyDescent="0.35">
      <c r="B136" s="17" t="s">
        <v>319</v>
      </c>
      <c r="C136" s="64" t="s">
        <v>130</v>
      </c>
      <c r="D136" s="20">
        <v>12525</v>
      </c>
      <c r="E136" s="9">
        <v>2</v>
      </c>
      <c r="F136" s="9">
        <v>15</v>
      </c>
      <c r="G136" s="9"/>
      <c r="H136" s="9">
        <v>13</v>
      </c>
      <c r="I136" s="7">
        <f t="shared" si="20"/>
        <v>12555</v>
      </c>
      <c r="J136" s="50"/>
      <c r="K136" s="5">
        <v>10904</v>
      </c>
      <c r="L136" s="19">
        <v>0</v>
      </c>
      <c r="M136" s="19">
        <v>5</v>
      </c>
      <c r="N136" s="19"/>
      <c r="O136" s="30"/>
      <c r="P136" s="8">
        <f t="shared" si="21"/>
        <v>10909</v>
      </c>
      <c r="Q136" s="3">
        <f t="shared" si="22"/>
        <v>-1646</v>
      </c>
    </row>
    <row r="137" spans="1:17" s="2" customFormat="1" x14ac:dyDescent="0.35">
      <c r="B137" s="17" t="s">
        <v>320</v>
      </c>
      <c r="C137" s="64" t="s">
        <v>131</v>
      </c>
      <c r="D137" s="20">
        <v>8440</v>
      </c>
      <c r="E137" s="9">
        <v>3</v>
      </c>
      <c r="F137" s="9">
        <v>24</v>
      </c>
      <c r="G137" s="9"/>
      <c r="H137" s="9">
        <v>0</v>
      </c>
      <c r="I137" s="7">
        <f t="shared" si="20"/>
        <v>8467</v>
      </c>
      <c r="J137" s="50"/>
      <c r="K137" s="5">
        <v>6905</v>
      </c>
      <c r="L137" s="19">
        <v>0</v>
      </c>
      <c r="M137" s="19">
        <v>0</v>
      </c>
      <c r="N137" s="19"/>
      <c r="O137" s="30"/>
      <c r="P137" s="8">
        <f t="shared" si="21"/>
        <v>6905</v>
      </c>
      <c r="Q137" s="3">
        <f t="shared" si="22"/>
        <v>-1562</v>
      </c>
    </row>
    <row r="138" spans="1:17" s="2" customFormat="1" x14ac:dyDescent="0.35">
      <c r="B138" s="17" t="s">
        <v>321</v>
      </c>
      <c r="C138" s="64" t="s">
        <v>132</v>
      </c>
      <c r="D138" s="20">
        <v>5206</v>
      </c>
      <c r="E138" s="9">
        <v>3</v>
      </c>
      <c r="F138" s="9">
        <v>16</v>
      </c>
      <c r="G138" s="9"/>
      <c r="H138" s="9">
        <v>5</v>
      </c>
      <c r="I138" s="7">
        <f t="shared" si="20"/>
        <v>5230</v>
      </c>
      <c r="J138" s="50"/>
      <c r="K138" s="5">
        <v>4831</v>
      </c>
      <c r="L138" s="19">
        <v>0</v>
      </c>
      <c r="M138" s="19">
        <v>0</v>
      </c>
      <c r="N138" s="19"/>
      <c r="O138" s="30"/>
      <c r="P138" s="8">
        <f t="shared" si="21"/>
        <v>4831</v>
      </c>
      <c r="Q138" s="3">
        <f t="shared" si="22"/>
        <v>-399</v>
      </c>
    </row>
    <row r="139" spans="1:17" s="2" customFormat="1" x14ac:dyDescent="0.35">
      <c r="B139" s="17" t="s">
        <v>322</v>
      </c>
      <c r="C139" s="64" t="s">
        <v>133</v>
      </c>
      <c r="D139" s="20">
        <v>16477</v>
      </c>
      <c r="E139" s="9">
        <v>12</v>
      </c>
      <c r="F139" s="9">
        <v>77</v>
      </c>
      <c r="G139" s="9"/>
      <c r="H139" s="9">
        <v>29</v>
      </c>
      <c r="I139" s="7">
        <f t="shared" si="20"/>
        <v>16595</v>
      </c>
      <c r="J139" s="50"/>
      <c r="K139" s="5">
        <v>10356</v>
      </c>
      <c r="L139" s="19">
        <v>0</v>
      </c>
      <c r="M139" s="19">
        <v>0</v>
      </c>
      <c r="N139" s="19"/>
      <c r="O139" s="30"/>
      <c r="P139" s="8">
        <f t="shared" si="21"/>
        <v>10356</v>
      </c>
      <c r="Q139" s="3">
        <f t="shared" si="22"/>
        <v>-6239</v>
      </c>
    </row>
    <row r="140" spans="1:17" s="2" customFormat="1" x14ac:dyDescent="0.35">
      <c r="B140" s="17" t="s">
        <v>323</v>
      </c>
      <c r="C140" s="64" t="s">
        <v>134</v>
      </c>
      <c r="D140" s="20">
        <v>3113</v>
      </c>
      <c r="E140" s="9">
        <v>2</v>
      </c>
      <c r="F140" s="9">
        <v>11</v>
      </c>
      <c r="G140" s="9"/>
      <c r="H140" s="9">
        <v>2</v>
      </c>
      <c r="I140" s="7">
        <f t="shared" si="20"/>
        <v>3128</v>
      </c>
      <c r="J140" s="50"/>
      <c r="K140" s="5">
        <v>4270</v>
      </c>
      <c r="L140" s="19">
        <v>0</v>
      </c>
      <c r="M140" s="19">
        <v>0</v>
      </c>
      <c r="N140" s="19"/>
      <c r="O140" s="30"/>
      <c r="P140" s="8">
        <f t="shared" si="21"/>
        <v>4270</v>
      </c>
      <c r="Q140" s="3">
        <f t="shared" si="22"/>
        <v>1142</v>
      </c>
    </row>
    <row r="141" spans="1:17" s="2" customFormat="1" x14ac:dyDescent="0.35">
      <c r="B141" s="17" t="s">
        <v>324</v>
      </c>
      <c r="C141" s="64" t="s">
        <v>135</v>
      </c>
      <c r="D141" s="20">
        <v>5649</v>
      </c>
      <c r="E141" s="9">
        <v>5</v>
      </c>
      <c r="F141" s="9">
        <v>23</v>
      </c>
      <c r="G141" s="9"/>
      <c r="H141" s="9">
        <v>9</v>
      </c>
      <c r="I141" s="7">
        <f t="shared" si="20"/>
        <v>5686</v>
      </c>
      <c r="J141" s="50"/>
      <c r="K141" s="5">
        <v>3599</v>
      </c>
      <c r="L141" s="19">
        <v>0</v>
      </c>
      <c r="M141" s="19">
        <v>3</v>
      </c>
      <c r="N141" s="19"/>
      <c r="O141" s="30"/>
      <c r="P141" s="8">
        <f t="shared" si="21"/>
        <v>3602</v>
      </c>
      <c r="Q141" s="3">
        <f t="shared" si="22"/>
        <v>-2084</v>
      </c>
    </row>
    <row r="142" spans="1:17" ht="15.5" x14ac:dyDescent="0.35">
      <c r="A142" s="10" t="s">
        <v>12</v>
      </c>
      <c r="B142" s="10" t="s">
        <v>16</v>
      </c>
      <c r="D142" s="12">
        <f>SUM(D117:D141)</f>
        <v>345391</v>
      </c>
      <c r="E142" s="12">
        <f>SUM(E117:E141)</f>
        <v>365</v>
      </c>
      <c r="F142" s="12">
        <f>SUM(F117:F141)</f>
        <v>3187</v>
      </c>
      <c r="G142" s="12">
        <f>SUM(G117:G141)</f>
        <v>109</v>
      </c>
      <c r="H142" s="12">
        <f>SUM(H117:H141)</f>
        <v>2106</v>
      </c>
      <c r="I142" s="12">
        <f t="shared" si="20"/>
        <v>351158</v>
      </c>
      <c r="J142" s="50"/>
      <c r="K142" s="14">
        <f>SUM(K117:K141)</f>
        <v>344078</v>
      </c>
      <c r="L142" s="14">
        <f>SUM(L117:L141)</f>
        <v>271</v>
      </c>
      <c r="M142" s="14">
        <f>SUM(M117:M141)</f>
        <v>2212</v>
      </c>
      <c r="N142" s="14">
        <f>SUM(N117:N141)</f>
        <v>0</v>
      </c>
      <c r="O142" s="14"/>
      <c r="P142" s="14">
        <f t="shared" si="21"/>
        <v>346561</v>
      </c>
      <c r="Q142" s="16">
        <f t="shared" si="22"/>
        <v>-4597</v>
      </c>
    </row>
    <row r="144" spans="1:17" s="2" customFormat="1" x14ac:dyDescent="0.35">
      <c r="A144" s="1"/>
      <c r="C144" s="11"/>
      <c r="D144" s="1"/>
      <c r="E144" s="1"/>
      <c r="F144" s="1"/>
      <c r="G144" s="1"/>
      <c r="H144" s="1"/>
      <c r="J144" s="1"/>
      <c r="K144" s="1"/>
      <c r="L144" s="1"/>
      <c r="M144" s="1"/>
      <c r="N144" s="1"/>
      <c r="O144" s="1"/>
      <c r="Q144" s="1"/>
    </row>
    <row r="145" spans="1:17" s="2" customFormat="1" x14ac:dyDescent="0.35">
      <c r="A145" s="2" t="s">
        <v>13</v>
      </c>
      <c r="B145" s="17" t="s">
        <v>192</v>
      </c>
      <c r="C145" s="64" t="s">
        <v>193</v>
      </c>
      <c r="D145" s="20"/>
      <c r="E145" s="9">
        <v>0</v>
      </c>
      <c r="F145" s="9">
        <v>0</v>
      </c>
      <c r="G145" s="9"/>
      <c r="H145" s="9"/>
      <c r="I145" s="7">
        <f>SUM(D145:H145)</f>
        <v>0</v>
      </c>
      <c r="J145" s="50"/>
      <c r="K145" s="19"/>
      <c r="L145" s="19">
        <v>0</v>
      </c>
      <c r="M145" s="19">
        <v>0</v>
      </c>
      <c r="N145" s="30"/>
      <c r="O145" s="30"/>
      <c r="P145" s="8">
        <f>SUM(K145:O145)</f>
        <v>0</v>
      </c>
      <c r="Q145" s="3">
        <f>P145-I145</f>
        <v>0</v>
      </c>
    </row>
    <row r="146" spans="1:17" s="2" customFormat="1" x14ac:dyDescent="0.35">
      <c r="B146" s="17" t="s">
        <v>136</v>
      </c>
      <c r="C146" s="64" t="s">
        <v>137</v>
      </c>
      <c r="D146" s="20">
        <v>3823</v>
      </c>
      <c r="E146" s="9">
        <v>10</v>
      </c>
      <c r="F146" s="9">
        <v>1109</v>
      </c>
      <c r="G146" s="9">
        <v>105</v>
      </c>
      <c r="H146" s="9">
        <v>7481</v>
      </c>
      <c r="I146" s="7">
        <f t="shared" ref="I146:I155" si="23">SUM(D146:H146)</f>
        <v>12528</v>
      </c>
      <c r="J146" s="50"/>
      <c r="K146" s="19">
        <v>21604</v>
      </c>
      <c r="L146" s="19">
        <v>4</v>
      </c>
      <c r="M146" s="19">
        <v>741</v>
      </c>
      <c r="N146" s="30"/>
      <c r="O146" s="30"/>
      <c r="P146" s="8"/>
      <c r="Q146" s="3"/>
    </row>
    <row r="147" spans="1:17" s="2" customFormat="1" x14ac:dyDescent="0.35">
      <c r="B147" s="17" t="s">
        <v>325</v>
      </c>
      <c r="C147" s="64" t="s">
        <v>138</v>
      </c>
      <c r="D147" s="20">
        <v>8538</v>
      </c>
      <c r="E147" s="9">
        <v>2</v>
      </c>
      <c r="F147" s="9">
        <v>78</v>
      </c>
      <c r="G147" s="9"/>
      <c r="H147" s="9">
        <v>460</v>
      </c>
      <c r="I147" s="7">
        <f t="shared" si="23"/>
        <v>9078</v>
      </c>
      <c r="J147" s="50"/>
      <c r="K147" s="19">
        <v>4774</v>
      </c>
      <c r="L147" s="19">
        <v>0</v>
      </c>
      <c r="M147" s="19">
        <v>0</v>
      </c>
      <c r="N147" s="30"/>
      <c r="O147" s="30"/>
      <c r="P147" s="8">
        <f t="shared" ref="P147:P155" si="24">SUM(K147:O147)</f>
        <v>4774</v>
      </c>
      <c r="Q147" s="3">
        <f t="shared" ref="Q147:Q155" si="25">P147-I147</f>
        <v>-4304</v>
      </c>
    </row>
    <row r="148" spans="1:17" s="2" customFormat="1" ht="26" x14ac:dyDescent="0.35">
      <c r="B148" s="17" t="s">
        <v>326</v>
      </c>
      <c r="C148" s="64" t="s">
        <v>139</v>
      </c>
      <c r="D148" s="20"/>
      <c r="E148" s="9">
        <v>3</v>
      </c>
      <c r="F148" s="9">
        <v>21</v>
      </c>
      <c r="G148" s="9"/>
      <c r="H148" s="9">
        <v>44</v>
      </c>
      <c r="I148" s="7">
        <f t="shared" si="23"/>
        <v>68</v>
      </c>
      <c r="J148" s="50"/>
      <c r="K148" s="19"/>
      <c r="L148" s="19">
        <v>31</v>
      </c>
      <c r="M148" s="19">
        <v>33</v>
      </c>
      <c r="N148" s="30"/>
      <c r="O148" s="30"/>
      <c r="P148" s="8">
        <f t="shared" si="24"/>
        <v>64</v>
      </c>
      <c r="Q148" s="3">
        <f t="shared" si="25"/>
        <v>-4</v>
      </c>
    </row>
    <row r="149" spans="1:17" s="2" customFormat="1" x14ac:dyDescent="0.35">
      <c r="B149" s="17" t="s">
        <v>327</v>
      </c>
      <c r="C149" s="64" t="s">
        <v>140</v>
      </c>
      <c r="D149" s="20">
        <v>8301</v>
      </c>
      <c r="E149" s="9">
        <v>10</v>
      </c>
      <c r="F149" s="9">
        <v>536</v>
      </c>
      <c r="G149" s="9"/>
      <c r="H149" s="9">
        <v>1301</v>
      </c>
      <c r="I149" s="7">
        <f t="shared" si="23"/>
        <v>10148</v>
      </c>
      <c r="J149" s="50"/>
      <c r="K149" s="19">
        <v>10366</v>
      </c>
      <c r="L149" s="19">
        <v>0</v>
      </c>
      <c r="M149" s="19">
        <v>0</v>
      </c>
      <c r="N149" s="30"/>
      <c r="O149" s="30"/>
      <c r="P149" s="8">
        <f t="shared" si="24"/>
        <v>10366</v>
      </c>
      <c r="Q149" s="3">
        <f t="shared" si="25"/>
        <v>218</v>
      </c>
    </row>
    <row r="150" spans="1:17" s="2" customFormat="1" x14ac:dyDescent="0.35">
      <c r="B150" s="17" t="s">
        <v>141</v>
      </c>
      <c r="C150" s="64" t="s">
        <v>142</v>
      </c>
      <c r="D150" s="20">
        <v>1791</v>
      </c>
      <c r="E150" s="9">
        <v>1</v>
      </c>
      <c r="F150" s="9">
        <v>83</v>
      </c>
      <c r="G150" s="9"/>
      <c r="H150" s="9">
        <v>93</v>
      </c>
      <c r="I150" s="7">
        <f t="shared" si="23"/>
        <v>1968</v>
      </c>
      <c r="J150" s="50"/>
      <c r="K150" s="19">
        <v>3766</v>
      </c>
      <c r="L150" s="19">
        <v>0</v>
      </c>
      <c r="M150" s="19">
        <v>0</v>
      </c>
      <c r="N150" s="30"/>
      <c r="O150" s="30"/>
      <c r="P150" s="8">
        <f t="shared" si="24"/>
        <v>3766</v>
      </c>
      <c r="Q150" s="3">
        <f t="shared" si="25"/>
        <v>1798</v>
      </c>
    </row>
    <row r="151" spans="1:17" s="2" customFormat="1" x14ac:dyDescent="0.35">
      <c r="B151" s="17" t="s">
        <v>328</v>
      </c>
      <c r="C151" s="64" t="s">
        <v>143</v>
      </c>
      <c r="D151" s="20">
        <v>4299</v>
      </c>
      <c r="E151" s="9">
        <v>1</v>
      </c>
      <c r="F151" s="9">
        <v>28</v>
      </c>
      <c r="G151" s="9"/>
      <c r="H151" s="9">
        <v>63</v>
      </c>
      <c r="I151" s="7">
        <f t="shared" si="23"/>
        <v>4391</v>
      </c>
      <c r="J151" s="50"/>
      <c r="K151" s="19">
        <v>2474</v>
      </c>
      <c r="L151" s="19">
        <v>0</v>
      </c>
      <c r="M151" s="19">
        <v>0</v>
      </c>
      <c r="N151" s="30"/>
      <c r="O151" s="30"/>
      <c r="P151" s="8">
        <f t="shared" si="24"/>
        <v>2474</v>
      </c>
      <c r="Q151" s="3">
        <f t="shared" si="25"/>
        <v>-1917</v>
      </c>
    </row>
    <row r="152" spans="1:17" s="2" customFormat="1" x14ac:dyDescent="0.35">
      <c r="B152" s="17" t="s">
        <v>329</v>
      </c>
      <c r="C152" s="64" t="s">
        <v>144</v>
      </c>
      <c r="D152" s="20">
        <v>7589</v>
      </c>
      <c r="E152" s="9">
        <v>2</v>
      </c>
      <c r="F152" s="9">
        <v>180</v>
      </c>
      <c r="G152" s="9"/>
      <c r="H152" s="9">
        <v>170</v>
      </c>
      <c r="I152" s="7">
        <f t="shared" si="23"/>
        <v>7941</v>
      </c>
      <c r="J152" s="50"/>
      <c r="K152" s="19">
        <v>4289</v>
      </c>
      <c r="L152" s="19">
        <v>0</v>
      </c>
      <c r="M152" s="19">
        <v>0</v>
      </c>
      <c r="N152" s="30"/>
      <c r="O152" s="30"/>
      <c r="P152" s="8">
        <f t="shared" si="24"/>
        <v>4289</v>
      </c>
      <c r="Q152" s="3">
        <f t="shared" si="25"/>
        <v>-3652</v>
      </c>
    </row>
    <row r="153" spans="1:17" s="2" customFormat="1" x14ac:dyDescent="0.35">
      <c r="B153" s="17" t="s">
        <v>330</v>
      </c>
      <c r="C153" s="64" t="s">
        <v>145</v>
      </c>
      <c r="D153" s="20">
        <v>5494</v>
      </c>
      <c r="E153" s="9">
        <v>0</v>
      </c>
      <c r="F153" s="9">
        <v>4</v>
      </c>
      <c r="G153" s="9"/>
      <c r="H153" s="9">
        <v>77</v>
      </c>
      <c r="I153" s="7">
        <f t="shared" si="23"/>
        <v>5575</v>
      </c>
      <c r="J153" s="50"/>
      <c r="K153" s="19">
        <v>1913</v>
      </c>
      <c r="L153" s="19">
        <v>0</v>
      </c>
      <c r="M153" s="19">
        <v>0</v>
      </c>
      <c r="N153" s="30"/>
      <c r="O153" s="30"/>
      <c r="P153" s="8">
        <f t="shared" si="24"/>
        <v>1913</v>
      </c>
      <c r="Q153" s="3">
        <f t="shared" si="25"/>
        <v>-3662</v>
      </c>
    </row>
    <row r="154" spans="1:17" s="2" customFormat="1" x14ac:dyDescent="0.35">
      <c r="B154" s="17" t="s">
        <v>331</v>
      </c>
      <c r="C154" s="64" t="s">
        <v>146</v>
      </c>
      <c r="D154" s="20">
        <v>12245</v>
      </c>
      <c r="E154" s="9">
        <v>6</v>
      </c>
      <c r="F154" s="9">
        <v>1114</v>
      </c>
      <c r="G154" s="9"/>
      <c r="H154" s="9">
        <v>2092</v>
      </c>
      <c r="I154" s="7">
        <f t="shared" si="23"/>
        <v>15457</v>
      </c>
      <c r="J154" s="50"/>
      <c r="K154" s="19">
        <v>2894</v>
      </c>
      <c r="L154" s="19">
        <v>0</v>
      </c>
      <c r="M154" s="19">
        <v>0</v>
      </c>
      <c r="N154" s="30"/>
      <c r="O154" s="30"/>
      <c r="P154" s="8">
        <f t="shared" si="24"/>
        <v>2894</v>
      </c>
      <c r="Q154" s="3">
        <f t="shared" si="25"/>
        <v>-12563</v>
      </c>
    </row>
    <row r="155" spans="1:17" ht="15.5" x14ac:dyDescent="0.35">
      <c r="A155" s="10" t="s">
        <v>13</v>
      </c>
      <c r="B155" s="10" t="s">
        <v>16</v>
      </c>
      <c r="D155" s="12">
        <f t="shared" ref="D155:H155" si="26">SUM(D145:D154)</f>
        <v>52080</v>
      </c>
      <c r="E155" s="12">
        <f t="shared" si="26"/>
        <v>35</v>
      </c>
      <c r="F155" s="12">
        <f t="shared" si="26"/>
        <v>3153</v>
      </c>
      <c r="G155" s="12">
        <f t="shared" si="26"/>
        <v>105</v>
      </c>
      <c r="H155" s="12">
        <f t="shared" si="26"/>
        <v>11781</v>
      </c>
      <c r="I155" s="12">
        <f t="shared" si="23"/>
        <v>67154</v>
      </c>
      <c r="J155" s="50"/>
      <c r="K155" s="14">
        <f>SUM(K145:K154)</f>
        <v>52080</v>
      </c>
      <c r="L155" s="14">
        <f>SUM(L145:L154)</f>
        <v>35</v>
      </c>
      <c r="M155" s="14">
        <f>SUM(M145:M154)</f>
        <v>774</v>
      </c>
      <c r="N155" s="14">
        <f>SUM(N145:N154)</f>
        <v>0</v>
      </c>
      <c r="O155" s="14"/>
      <c r="P155" s="14">
        <f t="shared" si="24"/>
        <v>52889</v>
      </c>
      <c r="Q155" s="16">
        <f t="shared" si="25"/>
        <v>-14265</v>
      </c>
    </row>
    <row r="157" spans="1:17" s="2" customFormat="1" x14ac:dyDescent="0.35">
      <c r="A157" s="1"/>
      <c r="C157" s="11"/>
      <c r="D157" s="1"/>
      <c r="E157" s="1"/>
      <c r="F157" s="1"/>
      <c r="G157" s="1"/>
      <c r="H157" s="1"/>
      <c r="J157" s="1"/>
      <c r="K157" s="1"/>
      <c r="L157" s="1"/>
      <c r="M157" s="1"/>
      <c r="N157" s="1"/>
      <c r="O157" s="1"/>
      <c r="Q157" s="1"/>
    </row>
    <row r="158" spans="1:17" s="2" customFormat="1" x14ac:dyDescent="0.35">
      <c r="A158" s="2" t="s">
        <v>14</v>
      </c>
      <c r="B158" s="17" t="s">
        <v>194</v>
      </c>
      <c r="C158" s="64" t="s">
        <v>195</v>
      </c>
      <c r="D158" s="20">
        <v>32161</v>
      </c>
      <c r="E158" s="20">
        <v>0</v>
      </c>
      <c r="F158" s="20">
        <v>1315</v>
      </c>
      <c r="G158" s="20">
        <v>122</v>
      </c>
      <c r="H158" s="20">
        <v>4730</v>
      </c>
      <c r="I158" s="7">
        <f>SUM(D158:H158)</f>
        <v>38328</v>
      </c>
      <c r="J158" s="69"/>
      <c r="K158" s="39">
        <v>41070</v>
      </c>
      <c r="L158" s="39">
        <v>0</v>
      </c>
      <c r="M158" s="39">
        <v>5372</v>
      </c>
      <c r="N158" s="39">
        <v>287</v>
      </c>
      <c r="O158" s="40"/>
      <c r="P158" s="8">
        <f>SUM(K158:O158)</f>
        <v>46729</v>
      </c>
      <c r="Q158" s="41">
        <f>P158-I158</f>
        <v>8401</v>
      </c>
    </row>
    <row r="159" spans="1:17" s="2" customFormat="1" x14ac:dyDescent="0.35">
      <c r="B159" s="17" t="s">
        <v>196</v>
      </c>
      <c r="C159" s="64" t="s">
        <v>197</v>
      </c>
      <c r="D159" s="20">
        <v>50182</v>
      </c>
      <c r="E159" s="20"/>
      <c r="F159" s="20"/>
      <c r="G159" s="20"/>
      <c r="H159" s="20"/>
      <c r="I159" s="7">
        <f>SUM(D159:H159)</f>
        <v>50182</v>
      </c>
      <c r="J159" s="69"/>
      <c r="K159" s="39">
        <v>28610</v>
      </c>
      <c r="L159" s="40"/>
      <c r="M159" s="40"/>
      <c r="N159" s="39"/>
      <c r="O159" s="40"/>
      <c r="P159" s="8">
        <f>SUM(K159:O159)</f>
        <v>28610</v>
      </c>
      <c r="Q159" s="3">
        <f>P159-I159</f>
        <v>-21572</v>
      </c>
    </row>
    <row r="160" spans="1:17" s="2" customFormat="1" x14ac:dyDescent="0.35">
      <c r="B160" s="17" t="s">
        <v>198</v>
      </c>
      <c r="C160" s="64" t="s">
        <v>147</v>
      </c>
      <c r="D160" s="20">
        <v>20882</v>
      </c>
      <c r="E160" s="20"/>
      <c r="F160" s="20"/>
      <c r="G160" s="20"/>
      <c r="H160" s="20"/>
      <c r="I160" s="7">
        <f>SUM(D160:H160)</f>
        <v>20882</v>
      </c>
      <c r="J160" s="69"/>
      <c r="K160" s="39">
        <v>33496</v>
      </c>
      <c r="L160" s="40"/>
      <c r="M160" s="40"/>
      <c r="N160" s="39"/>
      <c r="O160" s="40"/>
      <c r="P160" s="8">
        <f>SUM(K160:O160)</f>
        <v>33496</v>
      </c>
      <c r="Q160" s="3">
        <f>P160-I160</f>
        <v>12614</v>
      </c>
    </row>
    <row r="161" spans="1:17" ht="15.5" x14ac:dyDescent="0.35">
      <c r="A161" s="10" t="s">
        <v>14</v>
      </c>
      <c r="B161" s="10" t="s">
        <v>16</v>
      </c>
      <c r="D161" s="12">
        <f>SUM(D158:D160)</f>
        <v>103225</v>
      </c>
      <c r="E161" s="12">
        <f t="shared" ref="E161:N161" si="27">SUM(E158:E160)</f>
        <v>0</v>
      </c>
      <c r="F161" s="12">
        <f t="shared" si="27"/>
        <v>1315</v>
      </c>
      <c r="G161" s="12">
        <f t="shared" si="27"/>
        <v>122</v>
      </c>
      <c r="H161" s="12">
        <f t="shared" si="27"/>
        <v>4730</v>
      </c>
      <c r="I161" s="12">
        <f>SUM(D161:H161)</f>
        <v>109392</v>
      </c>
      <c r="J161" s="50"/>
      <c r="K161" s="14">
        <f t="shared" si="27"/>
        <v>103176</v>
      </c>
      <c r="L161" s="14">
        <f t="shared" si="27"/>
        <v>0</v>
      </c>
      <c r="M161" s="14">
        <f t="shared" si="27"/>
        <v>5372</v>
      </c>
      <c r="N161" s="14">
        <f t="shared" si="27"/>
        <v>287</v>
      </c>
      <c r="O161" s="14"/>
      <c r="P161" s="14">
        <f>SUM(K161:O161)</f>
        <v>108835</v>
      </c>
      <c r="Q161" s="16">
        <f>P161-I161</f>
        <v>-557</v>
      </c>
    </row>
    <row r="163" spans="1:17" s="2" customFormat="1" x14ac:dyDescent="0.35">
      <c r="A163" s="1"/>
      <c r="C163" s="11"/>
      <c r="D163" s="1"/>
      <c r="E163" s="1"/>
      <c r="F163" s="1"/>
      <c r="G163" s="1"/>
      <c r="H163" s="1"/>
      <c r="J163" s="1"/>
      <c r="K163" s="1"/>
      <c r="L163" s="1"/>
      <c r="M163" s="1"/>
      <c r="N163" s="1"/>
      <c r="O163" s="1"/>
      <c r="Q163" s="1"/>
    </row>
    <row r="164" spans="1:17" s="2" customFormat="1" x14ac:dyDescent="0.35">
      <c r="A164" s="2" t="s">
        <v>15</v>
      </c>
      <c r="B164" s="17" t="s">
        <v>332</v>
      </c>
      <c r="C164" s="64" t="s">
        <v>148</v>
      </c>
      <c r="D164" s="20"/>
      <c r="E164" s="9">
        <v>338</v>
      </c>
      <c r="F164" s="9">
        <v>723</v>
      </c>
      <c r="G164" s="9">
        <v>55</v>
      </c>
      <c r="H164" s="9">
        <v>14681</v>
      </c>
      <c r="I164" s="7">
        <f t="shared" ref="I164:I186" si="28">SUM(D164:H164)</f>
        <v>15797</v>
      </c>
      <c r="J164" s="50"/>
      <c r="K164" s="19"/>
      <c r="L164" s="19">
        <v>1254</v>
      </c>
      <c r="M164" s="19">
        <v>1418</v>
      </c>
      <c r="N164" s="19">
        <v>116</v>
      </c>
      <c r="O164" s="19"/>
      <c r="P164" s="8">
        <f t="shared" ref="P164:P186" si="29">SUM(K164:O164)</f>
        <v>2788</v>
      </c>
      <c r="Q164" s="3">
        <f t="shared" ref="Q164:Q186" si="30">P164-I164</f>
        <v>-13009</v>
      </c>
    </row>
    <row r="165" spans="1:17" s="2" customFormat="1" x14ac:dyDescent="0.35">
      <c r="B165" s="17" t="s">
        <v>170</v>
      </c>
      <c r="C165" s="64" t="s">
        <v>176</v>
      </c>
      <c r="D165" s="20"/>
      <c r="E165" s="9">
        <v>0</v>
      </c>
      <c r="F165" s="9">
        <v>0</v>
      </c>
      <c r="G165" s="9">
        <v>250</v>
      </c>
      <c r="H165" s="9">
        <v>2409</v>
      </c>
      <c r="I165" s="7">
        <f t="shared" si="28"/>
        <v>2659</v>
      </c>
      <c r="J165" s="50"/>
      <c r="K165" s="19"/>
      <c r="L165" s="19">
        <v>0</v>
      </c>
      <c r="M165" s="19">
        <v>0</v>
      </c>
      <c r="N165" s="19">
        <v>179</v>
      </c>
      <c r="O165" s="19"/>
      <c r="P165" s="8">
        <f t="shared" si="29"/>
        <v>179</v>
      </c>
      <c r="Q165" s="3">
        <f t="shared" si="30"/>
        <v>-2480</v>
      </c>
    </row>
    <row r="166" spans="1:17" s="2" customFormat="1" x14ac:dyDescent="0.35">
      <c r="B166" s="17" t="s">
        <v>149</v>
      </c>
      <c r="C166" s="64" t="s">
        <v>150</v>
      </c>
      <c r="D166" s="20">
        <v>15565</v>
      </c>
      <c r="E166" s="9">
        <v>83</v>
      </c>
      <c r="F166" s="9">
        <v>340</v>
      </c>
      <c r="G166" s="9"/>
      <c r="H166" s="9">
        <v>85</v>
      </c>
      <c r="I166" s="7">
        <f t="shared" si="28"/>
        <v>16073</v>
      </c>
      <c r="J166" s="50"/>
      <c r="K166" s="19">
        <v>15928</v>
      </c>
      <c r="L166" s="19">
        <v>2</v>
      </c>
      <c r="M166" s="19">
        <v>4</v>
      </c>
      <c r="N166" s="19"/>
      <c r="O166" s="19"/>
      <c r="P166" s="8">
        <f t="shared" si="29"/>
        <v>15934</v>
      </c>
      <c r="Q166" s="3">
        <f t="shared" si="30"/>
        <v>-139</v>
      </c>
    </row>
    <row r="167" spans="1:17" s="2" customFormat="1" x14ac:dyDescent="0.35">
      <c r="B167" s="23" t="s">
        <v>333</v>
      </c>
      <c r="C167" s="64" t="s">
        <v>151</v>
      </c>
      <c r="D167" s="20">
        <v>15465</v>
      </c>
      <c r="E167" s="9">
        <v>48</v>
      </c>
      <c r="F167" s="9">
        <v>30</v>
      </c>
      <c r="G167" s="9"/>
      <c r="H167" s="9">
        <v>19</v>
      </c>
      <c r="I167" s="7">
        <f t="shared" si="28"/>
        <v>15562</v>
      </c>
      <c r="J167" s="50"/>
      <c r="K167" s="19">
        <v>15558</v>
      </c>
      <c r="L167" s="19">
        <v>2</v>
      </c>
      <c r="M167" s="19">
        <v>1</v>
      </c>
      <c r="N167" s="19"/>
      <c r="O167" s="19"/>
      <c r="P167" s="8">
        <f t="shared" si="29"/>
        <v>15561</v>
      </c>
      <c r="Q167" s="3">
        <f t="shared" si="30"/>
        <v>-1</v>
      </c>
    </row>
    <row r="168" spans="1:17" s="2" customFormat="1" x14ac:dyDescent="0.35">
      <c r="B168" s="17" t="s">
        <v>334</v>
      </c>
      <c r="C168" s="64" t="s">
        <v>152</v>
      </c>
      <c r="D168" s="20"/>
      <c r="E168" s="9">
        <v>234</v>
      </c>
      <c r="F168" s="9">
        <v>189</v>
      </c>
      <c r="G168" s="9"/>
      <c r="H168" s="9">
        <v>492</v>
      </c>
      <c r="I168" s="7">
        <f t="shared" si="28"/>
        <v>915</v>
      </c>
      <c r="J168" s="50"/>
      <c r="K168" s="19"/>
      <c r="L168" s="19">
        <v>292</v>
      </c>
      <c r="M168" s="19">
        <v>603</v>
      </c>
      <c r="N168" s="19"/>
      <c r="O168" s="19"/>
      <c r="P168" s="8">
        <f t="shared" si="29"/>
        <v>895</v>
      </c>
      <c r="Q168" s="3">
        <f t="shared" si="30"/>
        <v>-20</v>
      </c>
    </row>
    <row r="169" spans="1:17" s="2" customFormat="1" x14ac:dyDescent="0.35">
      <c r="B169" s="17" t="s">
        <v>335</v>
      </c>
      <c r="C169" s="64" t="s">
        <v>153</v>
      </c>
      <c r="D169" s="20">
        <v>11650</v>
      </c>
      <c r="E169" s="9">
        <v>52</v>
      </c>
      <c r="F169" s="9">
        <v>151</v>
      </c>
      <c r="G169" s="9"/>
      <c r="H169" s="9">
        <v>243</v>
      </c>
      <c r="I169" s="7">
        <f t="shared" si="28"/>
        <v>12096</v>
      </c>
      <c r="J169" s="50"/>
      <c r="K169" s="19">
        <v>11501</v>
      </c>
      <c r="L169" s="19">
        <v>10</v>
      </c>
      <c r="M169" s="19">
        <v>4</v>
      </c>
      <c r="N169" s="19"/>
      <c r="O169" s="19"/>
      <c r="P169" s="8">
        <f t="shared" si="29"/>
        <v>11515</v>
      </c>
      <c r="Q169" s="3">
        <f t="shared" si="30"/>
        <v>-581</v>
      </c>
    </row>
    <row r="170" spans="1:17" s="2" customFormat="1" x14ac:dyDescent="0.35">
      <c r="B170" s="23" t="s">
        <v>336</v>
      </c>
      <c r="C170" s="64" t="s">
        <v>154</v>
      </c>
      <c r="D170" s="20">
        <v>13040</v>
      </c>
      <c r="E170" s="9">
        <v>47</v>
      </c>
      <c r="F170" s="9">
        <v>126</v>
      </c>
      <c r="G170" s="9"/>
      <c r="H170" s="9">
        <v>734</v>
      </c>
      <c r="I170" s="7">
        <f t="shared" si="28"/>
        <v>13947</v>
      </c>
      <c r="J170" s="50"/>
      <c r="K170" s="19">
        <v>12813</v>
      </c>
      <c r="L170" s="19">
        <v>4</v>
      </c>
      <c r="M170" s="19">
        <v>2</v>
      </c>
      <c r="N170" s="19"/>
      <c r="O170" s="19"/>
      <c r="P170" s="8">
        <f t="shared" si="29"/>
        <v>12819</v>
      </c>
      <c r="Q170" s="3">
        <f t="shared" si="30"/>
        <v>-1128</v>
      </c>
    </row>
    <row r="171" spans="1:17" s="2" customFormat="1" x14ac:dyDescent="0.35">
      <c r="B171" s="17" t="s">
        <v>337</v>
      </c>
      <c r="C171" s="64" t="s">
        <v>155</v>
      </c>
      <c r="D171" s="20">
        <v>9778</v>
      </c>
      <c r="E171" s="9">
        <v>57</v>
      </c>
      <c r="F171" s="9">
        <v>270</v>
      </c>
      <c r="G171" s="9"/>
      <c r="H171" s="9">
        <v>224</v>
      </c>
      <c r="I171" s="7">
        <f t="shared" si="28"/>
        <v>10329</v>
      </c>
      <c r="J171" s="50"/>
      <c r="K171" s="19">
        <v>9559</v>
      </c>
      <c r="L171" s="19">
        <v>14</v>
      </c>
      <c r="M171" s="19">
        <v>15</v>
      </c>
      <c r="N171" s="19"/>
      <c r="O171" s="19"/>
      <c r="P171" s="8">
        <f t="shared" si="29"/>
        <v>9588</v>
      </c>
      <c r="Q171" s="3">
        <f t="shared" si="30"/>
        <v>-741</v>
      </c>
    </row>
    <row r="172" spans="1:17" s="2" customFormat="1" x14ac:dyDescent="0.35">
      <c r="B172" s="17" t="s">
        <v>338</v>
      </c>
      <c r="C172" s="64" t="s">
        <v>156</v>
      </c>
      <c r="D172" s="20">
        <v>12443</v>
      </c>
      <c r="E172" s="9">
        <v>76</v>
      </c>
      <c r="F172" s="9">
        <v>350</v>
      </c>
      <c r="G172" s="9"/>
      <c r="H172" s="9">
        <v>930</v>
      </c>
      <c r="I172" s="7">
        <f t="shared" si="28"/>
        <v>13799</v>
      </c>
      <c r="J172" s="50"/>
      <c r="K172" s="19">
        <v>12364</v>
      </c>
      <c r="L172" s="19">
        <v>20</v>
      </c>
      <c r="M172" s="19">
        <v>51</v>
      </c>
      <c r="N172" s="19"/>
      <c r="O172" s="19"/>
      <c r="P172" s="8">
        <f t="shared" si="29"/>
        <v>12435</v>
      </c>
      <c r="Q172" s="3">
        <f t="shared" si="30"/>
        <v>-1364</v>
      </c>
    </row>
    <row r="173" spans="1:17" s="2" customFormat="1" x14ac:dyDescent="0.35">
      <c r="B173" s="17" t="s">
        <v>339</v>
      </c>
      <c r="C173" s="64" t="s">
        <v>157</v>
      </c>
      <c r="D173" s="20">
        <v>14650</v>
      </c>
      <c r="E173" s="9">
        <v>44</v>
      </c>
      <c r="F173" s="9">
        <v>96</v>
      </c>
      <c r="G173" s="9"/>
      <c r="H173" s="9">
        <v>564</v>
      </c>
      <c r="I173" s="7">
        <f t="shared" si="28"/>
        <v>15354</v>
      </c>
      <c r="J173" s="50"/>
      <c r="K173" s="19">
        <v>14725</v>
      </c>
      <c r="L173" s="19">
        <v>47</v>
      </c>
      <c r="M173" s="19">
        <v>57</v>
      </c>
      <c r="N173" s="19"/>
      <c r="O173" s="19"/>
      <c r="P173" s="8">
        <f t="shared" si="29"/>
        <v>14829</v>
      </c>
      <c r="Q173" s="3">
        <f t="shared" si="30"/>
        <v>-525</v>
      </c>
    </row>
    <row r="174" spans="1:17" s="2" customFormat="1" x14ac:dyDescent="0.35">
      <c r="B174" s="23" t="s">
        <v>340</v>
      </c>
      <c r="C174" s="64" t="s">
        <v>158</v>
      </c>
      <c r="D174" s="20">
        <v>17720</v>
      </c>
      <c r="E174" s="9">
        <v>143</v>
      </c>
      <c r="F174" s="9">
        <v>546</v>
      </c>
      <c r="G174" s="9"/>
      <c r="H174" s="9">
        <v>728</v>
      </c>
      <c r="I174" s="7">
        <f t="shared" si="28"/>
        <v>19137</v>
      </c>
      <c r="J174" s="50"/>
      <c r="K174" s="19">
        <v>16905</v>
      </c>
      <c r="L174" s="19">
        <v>17</v>
      </c>
      <c r="M174" s="19">
        <v>20</v>
      </c>
      <c r="N174" s="19"/>
      <c r="O174" s="19"/>
      <c r="P174" s="8">
        <f t="shared" si="29"/>
        <v>16942</v>
      </c>
      <c r="Q174" s="3">
        <f t="shared" si="30"/>
        <v>-2195</v>
      </c>
    </row>
    <row r="175" spans="1:17" s="2" customFormat="1" x14ac:dyDescent="0.35">
      <c r="B175" s="17" t="s">
        <v>341</v>
      </c>
      <c r="C175" s="64" t="s">
        <v>159</v>
      </c>
      <c r="D175" s="20"/>
      <c r="E175" s="9">
        <v>191</v>
      </c>
      <c r="F175" s="9">
        <v>146</v>
      </c>
      <c r="G175" s="9"/>
      <c r="H175" s="9">
        <v>482</v>
      </c>
      <c r="I175" s="7">
        <f t="shared" si="28"/>
        <v>819</v>
      </c>
      <c r="J175" s="50"/>
      <c r="K175" s="5"/>
      <c r="L175" s="19">
        <v>64</v>
      </c>
      <c r="M175" s="19">
        <v>77</v>
      </c>
      <c r="N175" s="19"/>
      <c r="O175" s="19"/>
      <c r="P175" s="8">
        <f t="shared" si="29"/>
        <v>141</v>
      </c>
      <c r="Q175" s="3">
        <f t="shared" si="30"/>
        <v>-678</v>
      </c>
    </row>
    <row r="176" spans="1:17" s="2" customFormat="1" x14ac:dyDescent="0.35">
      <c r="B176" s="17" t="s">
        <v>342</v>
      </c>
      <c r="C176" s="64" t="s">
        <v>160</v>
      </c>
      <c r="D176" s="20">
        <v>11870</v>
      </c>
      <c r="E176" s="9">
        <v>51</v>
      </c>
      <c r="F176" s="9">
        <v>121</v>
      </c>
      <c r="G176" s="9"/>
      <c r="H176" s="9">
        <v>1001</v>
      </c>
      <c r="I176" s="7">
        <f t="shared" si="28"/>
        <v>13043</v>
      </c>
      <c r="J176" s="50"/>
      <c r="K176" s="5">
        <v>11930</v>
      </c>
      <c r="L176" s="19">
        <v>11</v>
      </c>
      <c r="M176" s="19">
        <v>26</v>
      </c>
      <c r="N176" s="19"/>
      <c r="O176" s="19"/>
      <c r="P176" s="8">
        <f t="shared" si="29"/>
        <v>11967</v>
      </c>
      <c r="Q176" s="3">
        <f t="shared" si="30"/>
        <v>-1076</v>
      </c>
    </row>
    <row r="177" spans="1:17" s="2" customFormat="1" x14ac:dyDescent="0.35">
      <c r="B177" s="17" t="s">
        <v>343</v>
      </c>
      <c r="C177" s="64" t="s">
        <v>161</v>
      </c>
      <c r="D177" s="20">
        <v>8884</v>
      </c>
      <c r="E177" s="9">
        <v>36</v>
      </c>
      <c r="F177" s="9">
        <v>127</v>
      </c>
      <c r="G177" s="9"/>
      <c r="H177" s="20">
        <v>14</v>
      </c>
      <c r="I177" s="7">
        <f t="shared" si="28"/>
        <v>9061</v>
      </c>
      <c r="J177" s="50"/>
      <c r="K177" s="19">
        <v>9150</v>
      </c>
      <c r="L177" s="19">
        <v>0</v>
      </c>
      <c r="M177" s="19">
        <v>1</v>
      </c>
      <c r="N177" s="19"/>
      <c r="O177" s="19"/>
      <c r="P177" s="8">
        <f t="shared" si="29"/>
        <v>9151</v>
      </c>
      <c r="Q177" s="3">
        <f t="shared" si="30"/>
        <v>90</v>
      </c>
    </row>
    <row r="178" spans="1:17" s="2" customFormat="1" x14ac:dyDescent="0.35">
      <c r="B178" s="17" t="s">
        <v>344</v>
      </c>
      <c r="C178" s="64" t="s">
        <v>162</v>
      </c>
      <c r="D178" s="20">
        <v>45228</v>
      </c>
      <c r="E178" s="9">
        <v>301</v>
      </c>
      <c r="F178" s="9">
        <v>535</v>
      </c>
      <c r="G178" s="9"/>
      <c r="H178" s="9">
        <v>847</v>
      </c>
      <c r="I178" s="7">
        <f t="shared" si="28"/>
        <v>46911</v>
      </c>
      <c r="J178" s="63"/>
      <c r="K178" s="19">
        <v>45219</v>
      </c>
      <c r="L178" s="19">
        <v>206</v>
      </c>
      <c r="M178" s="19">
        <v>412</v>
      </c>
      <c r="N178" s="19"/>
      <c r="O178" s="19"/>
      <c r="P178" s="8">
        <f t="shared" si="29"/>
        <v>45837</v>
      </c>
      <c r="Q178" s="3">
        <f t="shared" si="30"/>
        <v>-1074</v>
      </c>
    </row>
    <row r="179" spans="1:17" s="2" customFormat="1" x14ac:dyDescent="0.35">
      <c r="B179" s="17" t="s">
        <v>345</v>
      </c>
      <c r="C179" s="64" t="s">
        <v>163</v>
      </c>
      <c r="D179" s="20">
        <v>7217</v>
      </c>
      <c r="E179" s="9">
        <v>20</v>
      </c>
      <c r="F179" s="9">
        <v>82</v>
      </c>
      <c r="G179" s="9"/>
      <c r="H179" s="20">
        <v>251</v>
      </c>
      <c r="I179" s="7">
        <f t="shared" si="28"/>
        <v>7570</v>
      </c>
      <c r="J179" s="50"/>
      <c r="K179" s="19">
        <v>6991</v>
      </c>
      <c r="L179" s="19">
        <v>1</v>
      </c>
      <c r="M179" s="19">
        <v>2</v>
      </c>
      <c r="N179" s="19"/>
      <c r="O179" s="19"/>
      <c r="P179" s="8">
        <f t="shared" si="29"/>
        <v>6994</v>
      </c>
      <c r="Q179" s="3">
        <f t="shared" si="30"/>
        <v>-576</v>
      </c>
    </row>
    <row r="180" spans="1:17" s="2" customFormat="1" x14ac:dyDescent="0.35">
      <c r="B180" s="17" t="s">
        <v>346</v>
      </c>
      <c r="C180" s="64" t="s">
        <v>164</v>
      </c>
      <c r="D180" s="20">
        <v>9319</v>
      </c>
      <c r="E180" s="9">
        <v>22</v>
      </c>
      <c r="F180" s="9">
        <v>98</v>
      </c>
      <c r="G180" s="9"/>
      <c r="H180" s="9">
        <v>60</v>
      </c>
      <c r="I180" s="7">
        <f t="shared" si="28"/>
        <v>9499</v>
      </c>
      <c r="J180" s="50"/>
      <c r="K180" s="19">
        <v>9237</v>
      </c>
      <c r="L180" s="19">
        <v>0</v>
      </c>
      <c r="M180" s="19">
        <v>0</v>
      </c>
      <c r="N180" s="19"/>
      <c r="O180" s="19"/>
      <c r="P180" s="8">
        <f t="shared" si="29"/>
        <v>9237</v>
      </c>
      <c r="Q180" s="3">
        <f t="shared" si="30"/>
        <v>-262</v>
      </c>
    </row>
    <row r="181" spans="1:17" s="2" customFormat="1" ht="14.4" customHeight="1" x14ac:dyDescent="0.35">
      <c r="B181" s="17" t="s">
        <v>347</v>
      </c>
      <c r="C181" s="64" t="s">
        <v>165</v>
      </c>
      <c r="D181" s="20">
        <v>9645</v>
      </c>
      <c r="E181" s="9">
        <v>41</v>
      </c>
      <c r="F181" s="9">
        <v>35</v>
      </c>
      <c r="G181" s="9"/>
      <c r="H181" s="9">
        <v>97</v>
      </c>
      <c r="I181" s="7">
        <f t="shared" si="28"/>
        <v>9818</v>
      </c>
      <c r="J181" s="50"/>
      <c r="K181" s="19">
        <v>9615</v>
      </c>
      <c r="L181" s="19">
        <v>10</v>
      </c>
      <c r="M181" s="19">
        <v>12</v>
      </c>
      <c r="N181" s="19"/>
      <c r="O181" s="19"/>
      <c r="P181" s="8">
        <f t="shared" si="29"/>
        <v>9637</v>
      </c>
      <c r="Q181" s="3">
        <f t="shared" si="30"/>
        <v>-181</v>
      </c>
    </row>
    <row r="182" spans="1:17" s="2" customFormat="1" x14ac:dyDescent="0.35">
      <c r="B182" s="17" t="s">
        <v>348</v>
      </c>
      <c r="C182" s="64" t="s">
        <v>166</v>
      </c>
      <c r="D182" s="20">
        <v>12389</v>
      </c>
      <c r="E182" s="9">
        <v>50</v>
      </c>
      <c r="F182" s="9">
        <v>96</v>
      </c>
      <c r="G182" s="9"/>
      <c r="H182" s="9">
        <v>171</v>
      </c>
      <c r="I182" s="7">
        <f t="shared" si="28"/>
        <v>12706</v>
      </c>
      <c r="J182" s="50"/>
      <c r="K182" s="19">
        <v>12426</v>
      </c>
      <c r="L182" s="19">
        <v>6</v>
      </c>
      <c r="M182" s="19">
        <v>6</v>
      </c>
      <c r="N182" s="19"/>
      <c r="O182" s="19"/>
      <c r="P182" s="8">
        <f t="shared" si="29"/>
        <v>12438</v>
      </c>
      <c r="Q182" s="3">
        <f t="shared" si="30"/>
        <v>-268</v>
      </c>
    </row>
    <row r="183" spans="1:17" s="2" customFormat="1" x14ac:dyDescent="0.35">
      <c r="B183" s="17" t="s">
        <v>349</v>
      </c>
      <c r="C183" s="64" t="s">
        <v>167</v>
      </c>
      <c r="D183" s="20">
        <v>17179</v>
      </c>
      <c r="E183" s="9">
        <v>77</v>
      </c>
      <c r="F183" s="9">
        <v>156</v>
      </c>
      <c r="G183" s="9"/>
      <c r="H183" s="9">
        <v>296</v>
      </c>
      <c r="I183" s="7">
        <f t="shared" si="28"/>
        <v>17708</v>
      </c>
      <c r="J183" s="50"/>
      <c r="K183" s="19">
        <v>16589</v>
      </c>
      <c r="L183" s="19">
        <v>33</v>
      </c>
      <c r="M183" s="19">
        <v>46</v>
      </c>
      <c r="N183" s="19"/>
      <c r="O183" s="19"/>
      <c r="P183" s="8">
        <f t="shared" si="29"/>
        <v>16668</v>
      </c>
      <c r="Q183" s="3">
        <f t="shared" si="30"/>
        <v>-1040</v>
      </c>
    </row>
    <row r="184" spans="1:17" s="2" customFormat="1" x14ac:dyDescent="0.35">
      <c r="B184" s="23" t="s">
        <v>350</v>
      </c>
      <c r="C184" s="64" t="s">
        <v>168</v>
      </c>
      <c r="D184" s="20">
        <v>13725</v>
      </c>
      <c r="E184" s="9">
        <v>64</v>
      </c>
      <c r="F184" s="9">
        <v>265</v>
      </c>
      <c r="G184" s="9"/>
      <c r="H184" s="9">
        <v>97</v>
      </c>
      <c r="I184" s="7">
        <f t="shared" si="28"/>
        <v>14151</v>
      </c>
      <c r="J184" s="50"/>
      <c r="K184" s="19">
        <v>13537</v>
      </c>
      <c r="L184" s="19">
        <v>18</v>
      </c>
      <c r="M184" s="19">
        <v>21</v>
      </c>
      <c r="N184" s="19"/>
      <c r="O184" s="19"/>
      <c r="P184" s="8">
        <f t="shared" si="29"/>
        <v>13576</v>
      </c>
      <c r="Q184" s="3">
        <f t="shared" si="30"/>
        <v>-575</v>
      </c>
    </row>
    <row r="185" spans="1:17" s="2" customFormat="1" x14ac:dyDescent="0.35">
      <c r="B185" s="42" t="s">
        <v>351</v>
      </c>
      <c r="C185" s="64" t="s">
        <v>169</v>
      </c>
      <c r="D185" s="20">
        <v>16380</v>
      </c>
      <c r="E185" s="9">
        <v>54</v>
      </c>
      <c r="F185" s="9">
        <v>66</v>
      </c>
      <c r="G185" s="9"/>
      <c r="H185" s="9">
        <v>73</v>
      </c>
      <c r="I185" s="7">
        <f t="shared" si="28"/>
        <v>16573</v>
      </c>
      <c r="J185" s="50"/>
      <c r="K185" s="19">
        <v>16760</v>
      </c>
      <c r="L185" s="19">
        <v>1</v>
      </c>
      <c r="M185" s="19">
        <v>0</v>
      </c>
      <c r="N185" s="19"/>
      <c r="O185" s="19"/>
      <c r="P185" s="8">
        <f t="shared" si="29"/>
        <v>16761</v>
      </c>
      <c r="Q185" s="3">
        <f t="shared" si="30"/>
        <v>188</v>
      </c>
    </row>
    <row r="186" spans="1:17" ht="15.5" x14ac:dyDescent="0.35">
      <c r="A186" s="10" t="s">
        <v>15</v>
      </c>
      <c r="B186" s="10" t="s">
        <v>16</v>
      </c>
      <c r="D186" s="12">
        <f>SUM(D164:D185)</f>
        <v>262147</v>
      </c>
      <c r="E186" s="12">
        <f>SUM(E164:E185)</f>
        <v>2029</v>
      </c>
      <c r="F186" s="12">
        <f>SUM(F164:F185)</f>
        <v>4548</v>
      </c>
      <c r="G186" s="12">
        <f>SUM(G164:G185)</f>
        <v>305</v>
      </c>
      <c r="H186" s="12">
        <f>SUM(H164:H185)</f>
        <v>24498</v>
      </c>
      <c r="I186" s="12">
        <f t="shared" si="28"/>
        <v>293527</v>
      </c>
      <c r="J186" s="65"/>
      <c r="K186" s="15">
        <f>SUM(K164:K185)</f>
        <v>260807</v>
      </c>
      <c r="L186" s="15">
        <f>SUM(L164:L185)</f>
        <v>2012</v>
      </c>
      <c r="M186" s="15">
        <f>SUM(M164:M185)</f>
        <v>2778</v>
      </c>
      <c r="N186" s="15">
        <f>SUM(N164:N185)</f>
        <v>295</v>
      </c>
      <c r="O186" s="15"/>
      <c r="P186" s="15">
        <f t="shared" si="29"/>
        <v>265892</v>
      </c>
      <c r="Q186" s="16">
        <f t="shared" si="30"/>
        <v>-27635</v>
      </c>
    </row>
    <row r="188" spans="1:17" ht="15.5" x14ac:dyDescent="0.35">
      <c r="A188" s="10" t="s">
        <v>4</v>
      </c>
      <c r="B188" s="2" t="s">
        <v>20</v>
      </c>
      <c r="D188" s="4"/>
      <c r="E188" s="4"/>
      <c r="F188" s="4"/>
      <c r="G188" s="4"/>
      <c r="H188" s="7">
        <v>2646</v>
      </c>
      <c r="I188" s="7">
        <f>SUM(H188)</f>
        <v>2646</v>
      </c>
      <c r="J188" s="63"/>
      <c r="K188" s="5"/>
      <c r="L188" s="5"/>
      <c r="M188" s="5"/>
      <c r="N188" s="5"/>
      <c r="O188" s="8">
        <v>141722</v>
      </c>
      <c r="P188" s="8">
        <f>SUM(K188:O188)</f>
        <v>141722</v>
      </c>
      <c r="Q188" s="3">
        <f>P188-I188</f>
        <v>139076</v>
      </c>
    </row>
    <row r="190" spans="1:17" x14ac:dyDescent="0.35">
      <c r="A190" s="2"/>
      <c r="G190" s="1" t="s">
        <v>352</v>
      </c>
      <c r="H190" s="1">
        <f>SUM(H186:H188)</f>
        <v>27144</v>
      </c>
    </row>
  </sheetData>
  <mergeCells count="2">
    <mergeCell ref="D1:I1"/>
    <mergeCell ref="K1:P1"/>
  </mergeCells>
  <pageMargins left="0.7" right="0.7" top="0.75" bottom="0.75" header="0.3" footer="0.3"/>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982B2-1CCB-4591-9C5B-D63DC941690B}">
  <dimension ref="A1:Q30"/>
  <sheetViews>
    <sheetView workbookViewId="0"/>
  </sheetViews>
  <sheetFormatPr defaultColWidth="8.90625" defaultRowHeight="14.5" x14ac:dyDescent="0.35"/>
  <cols>
    <col min="1" max="1" width="16" style="2" bestFit="1" customWidth="1"/>
    <col min="2" max="2" width="10.6328125" style="1" bestFit="1" customWidth="1"/>
    <col min="3" max="3" width="8.90625" style="1"/>
    <col min="4" max="5" width="12.36328125" style="1" customWidth="1"/>
    <col min="6" max="9" width="8.90625" style="1"/>
    <col min="10" max="11" width="12.36328125" style="1" customWidth="1"/>
    <col min="12" max="16384" width="8.90625" style="1"/>
  </cols>
  <sheetData>
    <row r="1" spans="1:17" ht="23.5" x14ac:dyDescent="0.55000000000000004">
      <c r="A1" s="43">
        <v>2021</v>
      </c>
      <c r="D1" s="10" t="s">
        <v>178</v>
      </c>
      <c r="I1" s="10" t="s">
        <v>179</v>
      </c>
    </row>
    <row r="2" spans="1:17" s="2" customFormat="1" ht="37.25" customHeight="1" x14ac:dyDescent="0.35">
      <c r="A2" s="10"/>
      <c r="B2" s="10"/>
      <c r="C2" s="12" t="s">
        <v>19</v>
      </c>
      <c r="D2" s="12" t="s">
        <v>181</v>
      </c>
      <c r="E2" s="12" t="s">
        <v>182</v>
      </c>
      <c r="F2" s="12" t="s">
        <v>22</v>
      </c>
      <c r="G2" s="12" t="s">
        <v>4</v>
      </c>
      <c r="H2" s="44" t="s">
        <v>2</v>
      </c>
      <c r="I2" s="45" t="s">
        <v>19</v>
      </c>
      <c r="J2" s="46" t="s">
        <v>181</v>
      </c>
      <c r="K2" s="46" t="s">
        <v>182</v>
      </c>
      <c r="L2" s="45" t="s">
        <v>22</v>
      </c>
      <c r="M2" s="45" t="s">
        <v>4</v>
      </c>
      <c r="N2" s="47" t="s">
        <v>2</v>
      </c>
      <c r="O2" s="48" t="s">
        <v>180</v>
      </c>
    </row>
    <row r="3" spans="1:17" ht="15.5" x14ac:dyDescent="0.35">
      <c r="A3" s="10" t="s">
        <v>199</v>
      </c>
      <c r="B3" s="10" t="s">
        <v>16</v>
      </c>
      <c r="C3" s="49"/>
      <c r="D3" s="49"/>
      <c r="E3" s="49"/>
      <c r="F3" s="12"/>
      <c r="G3" s="12">
        <v>2646</v>
      </c>
      <c r="H3" s="50">
        <f t="shared" ref="H3:H15" si="0">SUM(C3:G3)</f>
        <v>2646</v>
      </c>
      <c r="I3" s="51"/>
      <c r="J3" s="51"/>
      <c r="K3" s="51"/>
      <c r="L3" s="14"/>
      <c r="M3" s="14">
        <v>87636</v>
      </c>
      <c r="N3" s="16">
        <f t="shared" ref="N3:N15" si="1">SUM(I3:M3)</f>
        <v>87636</v>
      </c>
      <c r="O3" s="10">
        <f t="shared" ref="O3:O15" si="2">N3-H3</f>
        <v>84990</v>
      </c>
      <c r="Q3" s="1">
        <f>E3+F3</f>
        <v>0</v>
      </c>
    </row>
    <row r="4" spans="1:17" s="2" customFormat="1" ht="15.5" x14ac:dyDescent="0.35">
      <c r="A4" s="10" t="s">
        <v>3</v>
      </c>
      <c r="B4" s="10" t="s">
        <v>16</v>
      </c>
      <c r="C4" s="12">
        <v>181563</v>
      </c>
      <c r="D4" s="12">
        <v>0</v>
      </c>
      <c r="E4" s="12">
        <v>1777</v>
      </c>
      <c r="F4" s="12">
        <v>32</v>
      </c>
      <c r="G4" s="12">
        <v>3536</v>
      </c>
      <c r="H4" s="50">
        <f t="shared" si="0"/>
        <v>186908</v>
      </c>
      <c r="I4" s="14">
        <v>175890</v>
      </c>
      <c r="J4" s="14">
        <v>0</v>
      </c>
      <c r="K4" s="14">
        <v>305</v>
      </c>
      <c r="L4" s="14">
        <v>0</v>
      </c>
      <c r="M4" s="51"/>
      <c r="N4" s="16">
        <f t="shared" si="1"/>
        <v>176195</v>
      </c>
      <c r="O4" s="10">
        <f t="shared" si="2"/>
        <v>-10713</v>
      </c>
      <c r="Q4" s="1">
        <f>E4+F4</f>
        <v>1809</v>
      </c>
    </row>
    <row r="5" spans="1:17" s="2" customFormat="1" ht="15.5" x14ac:dyDescent="0.35">
      <c r="A5" s="10" t="s">
        <v>17</v>
      </c>
      <c r="B5" s="10" t="s">
        <v>16</v>
      </c>
      <c r="C5" s="12">
        <v>47281</v>
      </c>
      <c r="D5" s="12">
        <v>0</v>
      </c>
      <c r="E5" s="12">
        <v>1077</v>
      </c>
      <c r="F5" s="12">
        <v>24</v>
      </c>
      <c r="G5" s="12">
        <v>4494</v>
      </c>
      <c r="H5" s="50">
        <f t="shared" si="0"/>
        <v>52876</v>
      </c>
      <c r="I5" s="14">
        <v>47172</v>
      </c>
      <c r="J5" s="14">
        <v>0</v>
      </c>
      <c r="K5" s="14">
        <v>1215</v>
      </c>
      <c r="L5" s="14">
        <v>104</v>
      </c>
      <c r="M5" s="51"/>
      <c r="N5" s="16">
        <f t="shared" si="1"/>
        <v>48491</v>
      </c>
      <c r="O5" s="10">
        <f t="shared" si="2"/>
        <v>-4385</v>
      </c>
      <c r="Q5" s="1">
        <f t="shared" ref="Q5:Q15" si="3">E5+F5</f>
        <v>1101</v>
      </c>
    </row>
    <row r="6" spans="1:17" s="2" customFormat="1" ht="15.5" x14ac:dyDescent="0.35">
      <c r="A6" s="10" t="s">
        <v>6</v>
      </c>
      <c r="B6" s="10" t="s">
        <v>16</v>
      </c>
      <c r="C6" s="12">
        <v>124697</v>
      </c>
      <c r="D6" s="12">
        <v>1</v>
      </c>
      <c r="E6" s="12">
        <v>2271</v>
      </c>
      <c r="F6" s="12">
        <v>94</v>
      </c>
      <c r="G6" s="12">
        <v>765</v>
      </c>
      <c r="H6" s="50">
        <f t="shared" si="0"/>
        <v>127828</v>
      </c>
      <c r="I6" s="14">
        <v>124697</v>
      </c>
      <c r="J6" s="14">
        <v>1</v>
      </c>
      <c r="K6" s="14">
        <v>499</v>
      </c>
      <c r="L6" s="14">
        <v>85</v>
      </c>
      <c r="M6" s="51"/>
      <c r="N6" s="16">
        <f t="shared" si="1"/>
        <v>125282</v>
      </c>
      <c r="O6" s="10">
        <f t="shared" si="2"/>
        <v>-2546</v>
      </c>
      <c r="Q6" s="1">
        <f t="shared" si="3"/>
        <v>2365</v>
      </c>
    </row>
    <row r="7" spans="1:17" s="2" customFormat="1" ht="15.5" x14ac:dyDescent="0.35">
      <c r="A7" s="10" t="s">
        <v>7</v>
      </c>
      <c r="B7" s="10" t="s">
        <v>16</v>
      </c>
      <c r="C7" s="12">
        <v>183213</v>
      </c>
      <c r="D7" s="12">
        <v>421</v>
      </c>
      <c r="E7" s="12">
        <v>2812</v>
      </c>
      <c r="F7" s="12">
        <v>125</v>
      </c>
      <c r="G7" s="12">
        <v>7067</v>
      </c>
      <c r="H7" s="50">
        <f t="shared" si="0"/>
        <v>193638</v>
      </c>
      <c r="I7" s="14">
        <v>185760</v>
      </c>
      <c r="J7" s="14">
        <v>514</v>
      </c>
      <c r="K7" s="14">
        <v>4327</v>
      </c>
      <c r="L7" s="14">
        <v>272</v>
      </c>
      <c r="M7" s="51"/>
      <c r="N7" s="16">
        <f t="shared" si="1"/>
        <v>190873</v>
      </c>
      <c r="O7" s="10">
        <f t="shared" si="2"/>
        <v>-2765</v>
      </c>
      <c r="Q7" s="1">
        <f t="shared" si="3"/>
        <v>2937</v>
      </c>
    </row>
    <row r="8" spans="1:17" s="2" customFormat="1" ht="15.5" x14ac:dyDescent="0.35">
      <c r="A8" s="10" t="s">
        <v>8</v>
      </c>
      <c r="B8" s="10" t="s">
        <v>16</v>
      </c>
      <c r="C8" s="12">
        <v>412138</v>
      </c>
      <c r="D8" s="12">
        <v>0</v>
      </c>
      <c r="E8" s="12">
        <v>1796</v>
      </c>
      <c r="F8" s="12">
        <v>48</v>
      </c>
      <c r="G8" s="12">
        <v>3578</v>
      </c>
      <c r="H8" s="50">
        <f t="shared" si="0"/>
        <v>417560</v>
      </c>
      <c r="I8" s="14">
        <v>412138</v>
      </c>
      <c r="J8" s="14">
        <v>0</v>
      </c>
      <c r="K8" s="14">
        <v>1059</v>
      </c>
      <c r="L8" s="14">
        <v>100</v>
      </c>
      <c r="M8" s="51"/>
      <c r="N8" s="16">
        <f t="shared" si="1"/>
        <v>413297</v>
      </c>
      <c r="O8" s="10">
        <f t="shared" si="2"/>
        <v>-4263</v>
      </c>
      <c r="Q8" s="1">
        <f t="shared" si="3"/>
        <v>1844</v>
      </c>
    </row>
    <row r="9" spans="1:17" s="2" customFormat="1" ht="15.5" x14ac:dyDescent="0.35">
      <c r="A9" s="10" t="s">
        <v>9</v>
      </c>
      <c r="B9" s="10" t="s">
        <v>16</v>
      </c>
      <c r="C9" s="12">
        <v>72102</v>
      </c>
      <c r="D9" s="12">
        <v>619</v>
      </c>
      <c r="E9" s="12">
        <v>1682</v>
      </c>
      <c r="F9" s="12">
        <v>128</v>
      </c>
      <c r="G9" s="12">
        <v>3574</v>
      </c>
      <c r="H9" s="50">
        <f t="shared" si="0"/>
        <v>78105</v>
      </c>
      <c r="I9" s="14">
        <v>72102</v>
      </c>
      <c r="J9" s="14">
        <v>618</v>
      </c>
      <c r="K9" s="14">
        <v>2304</v>
      </c>
      <c r="L9" s="14">
        <v>145</v>
      </c>
      <c r="M9" s="51"/>
      <c r="N9" s="16">
        <f t="shared" si="1"/>
        <v>75169</v>
      </c>
      <c r="O9" s="10">
        <f t="shared" si="2"/>
        <v>-2936</v>
      </c>
      <c r="Q9" s="1">
        <f t="shared" si="3"/>
        <v>1810</v>
      </c>
    </row>
    <row r="10" spans="1:17" s="2" customFormat="1" ht="15.5" x14ac:dyDescent="0.35">
      <c r="A10" s="10" t="s">
        <v>10</v>
      </c>
      <c r="B10" s="10" t="s">
        <v>16</v>
      </c>
      <c r="C10" s="12">
        <v>9584</v>
      </c>
      <c r="D10" s="12">
        <v>4109</v>
      </c>
      <c r="E10" s="12">
        <v>4375</v>
      </c>
      <c r="F10" s="12">
        <v>47</v>
      </c>
      <c r="G10" s="12">
        <v>5658</v>
      </c>
      <c r="H10" s="50">
        <f t="shared" si="0"/>
        <v>23773</v>
      </c>
      <c r="I10" s="14">
        <v>9584</v>
      </c>
      <c r="J10" s="14">
        <v>4103</v>
      </c>
      <c r="K10" s="14">
        <v>4195</v>
      </c>
      <c r="L10" s="14">
        <v>266</v>
      </c>
      <c r="M10" s="51"/>
      <c r="N10" s="16">
        <f t="shared" si="1"/>
        <v>18148</v>
      </c>
      <c r="O10" s="10">
        <f t="shared" si="2"/>
        <v>-5625</v>
      </c>
      <c r="Q10" s="1">
        <f t="shared" si="3"/>
        <v>4422</v>
      </c>
    </row>
    <row r="11" spans="1:17" s="2" customFormat="1" ht="15.5" x14ac:dyDescent="0.35">
      <c r="A11" s="10" t="s">
        <v>11</v>
      </c>
      <c r="B11" s="10" t="s">
        <v>16</v>
      </c>
      <c r="C11" s="12">
        <v>174111</v>
      </c>
      <c r="D11" s="12">
        <v>3103</v>
      </c>
      <c r="E11" s="12">
        <v>3154</v>
      </c>
      <c r="F11" s="12">
        <v>124</v>
      </c>
      <c r="G11" s="12">
        <v>13203</v>
      </c>
      <c r="H11" s="50">
        <f t="shared" si="0"/>
        <v>193695</v>
      </c>
      <c r="I11" s="14">
        <v>175450</v>
      </c>
      <c r="J11" s="14">
        <v>3118</v>
      </c>
      <c r="K11" s="14">
        <v>6250</v>
      </c>
      <c r="L11" s="14">
        <v>362</v>
      </c>
      <c r="M11" s="51"/>
      <c r="N11" s="16">
        <f t="shared" si="1"/>
        <v>185180</v>
      </c>
      <c r="O11" s="10">
        <f t="shared" si="2"/>
        <v>-8515</v>
      </c>
      <c r="Q11" s="1">
        <f t="shared" si="3"/>
        <v>3278</v>
      </c>
    </row>
    <row r="12" spans="1:17" s="2" customFormat="1" ht="15.5" x14ac:dyDescent="0.35">
      <c r="A12" s="10" t="s">
        <v>12</v>
      </c>
      <c r="B12" s="10" t="s">
        <v>16</v>
      </c>
      <c r="C12" s="12">
        <v>345391</v>
      </c>
      <c r="D12" s="12">
        <v>365</v>
      </c>
      <c r="E12" s="12">
        <v>3187</v>
      </c>
      <c r="F12" s="12">
        <v>109</v>
      </c>
      <c r="G12" s="12">
        <v>2106</v>
      </c>
      <c r="H12" s="50">
        <f t="shared" si="0"/>
        <v>351158</v>
      </c>
      <c r="I12" s="14">
        <v>344078</v>
      </c>
      <c r="J12" s="14">
        <v>271</v>
      </c>
      <c r="K12" s="14">
        <v>2212</v>
      </c>
      <c r="L12" s="14">
        <v>0</v>
      </c>
      <c r="M12" s="51"/>
      <c r="N12" s="16">
        <f t="shared" si="1"/>
        <v>346561</v>
      </c>
      <c r="O12" s="10">
        <f t="shared" si="2"/>
        <v>-4597</v>
      </c>
      <c r="Q12" s="1">
        <f t="shared" si="3"/>
        <v>3296</v>
      </c>
    </row>
    <row r="13" spans="1:17" s="2" customFormat="1" ht="15.5" x14ac:dyDescent="0.35">
      <c r="A13" s="10" t="s">
        <v>13</v>
      </c>
      <c r="B13" s="10" t="s">
        <v>16</v>
      </c>
      <c r="C13" s="12">
        <v>52080</v>
      </c>
      <c r="D13" s="12">
        <v>35</v>
      </c>
      <c r="E13" s="12">
        <v>3153</v>
      </c>
      <c r="F13" s="12">
        <v>105</v>
      </c>
      <c r="G13" s="12">
        <v>11781</v>
      </c>
      <c r="H13" s="50">
        <f t="shared" si="0"/>
        <v>67154</v>
      </c>
      <c r="I13" s="14">
        <v>52080</v>
      </c>
      <c r="J13" s="14">
        <v>35</v>
      </c>
      <c r="K13" s="14">
        <v>774</v>
      </c>
      <c r="L13" s="14">
        <v>0</v>
      </c>
      <c r="M13" s="51"/>
      <c r="N13" s="16">
        <f t="shared" si="1"/>
        <v>52889</v>
      </c>
      <c r="O13" s="10">
        <f t="shared" si="2"/>
        <v>-14265</v>
      </c>
      <c r="Q13" s="1">
        <f t="shared" si="3"/>
        <v>3258</v>
      </c>
    </row>
    <row r="14" spans="1:17" s="2" customFormat="1" ht="15.5" x14ac:dyDescent="0.35">
      <c r="A14" s="10" t="s">
        <v>14</v>
      </c>
      <c r="B14" s="10" t="s">
        <v>16</v>
      </c>
      <c r="C14" s="12">
        <v>103225</v>
      </c>
      <c r="D14" s="12">
        <v>0</v>
      </c>
      <c r="E14" s="12">
        <v>1315</v>
      </c>
      <c r="F14" s="12">
        <v>122</v>
      </c>
      <c r="G14" s="12">
        <v>4730</v>
      </c>
      <c r="H14" s="50">
        <f t="shared" si="0"/>
        <v>109392</v>
      </c>
      <c r="I14" s="14">
        <v>103176</v>
      </c>
      <c r="J14" s="14">
        <v>0</v>
      </c>
      <c r="K14" s="14">
        <v>5372</v>
      </c>
      <c r="L14" s="14">
        <v>287</v>
      </c>
      <c r="M14" s="14"/>
      <c r="N14" s="16">
        <f t="shared" si="1"/>
        <v>108835</v>
      </c>
      <c r="O14" s="10">
        <f t="shared" si="2"/>
        <v>-557</v>
      </c>
      <c r="Q14" s="1">
        <f t="shared" si="3"/>
        <v>1437</v>
      </c>
    </row>
    <row r="15" spans="1:17" s="2" customFormat="1" ht="15.5" x14ac:dyDescent="0.35">
      <c r="A15" s="10" t="s">
        <v>15</v>
      </c>
      <c r="B15" s="10" t="s">
        <v>16</v>
      </c>
      <c r="C15" s="12">
        <v>262147</v>
      </c>
      <c r="D15" s="12">
        <v>2029</v>
      </c>
      <c r="E15" s="12">
        <v>4548</v>
      </c>
      <c r="F15" s="12">
        <v>305</v>
      </c>
      <c r="G15" s="12">
        <v>24498</v>
      </c>
      <c r="H15" s="50">
        <f t="shared" si="0"/>
        <v>293527</v>
      </c>
      <c r="I15" s="14">
        <v>260807</v>
      </c>
      <c r="J15" s="14">
        <v>2012</v>
      </c>
      <c r="K15" s="14">
        <v>2778</v>
      </c>
      <c r="L15" s="14">
        <v>295</v>
      </c>
      <c r="M15" s="51"/>
      <c r="N15" s="16">
        <f t="shared" si="1"/>
        <v>265892</v>
      </c>
      <c r="O15" s="10">
        <f t="shared" si="2"/>
        <v>-27635</v>
      </c>
      <c r="Q15" s="1">
        <f t="shared" si="3"/>
        <v>4853</v>
      </c>
    </row>
    <row r="16" spans="1:17" x14ac:dyDescent="0.35">
      <c r="C16" s="52"/>
      <c r="I16" s="52"/>
      <c r="M16" s="52"/>
    </row>
    <row r="17" spans="1:15" s="2" customFormat="1" ht="15.5" x14ac:dyDescent="0.35">
      <c r="A17" s="10" t="s">
        <v>200</v>
      </c>
      <c r="B17" s="10" t="s">
        <v>16</v>
      </c>
      <c r="C17" s="12">
        <f t="shared" ref="C17:H17" si="4">SUM(C3:C15)</f>
        <v>1967532</v>
      </c>
      <c r="D17" s="12">
        <f t="shared" si="4"/>
        <v>10682</v>
      </c>
      <c r="E17" s="12">
        <f t="shared" si="4"/>
        <v>31147</v>
      </c>
      <c r="F17" s="12">
        <f t="shared" si="4"/>
        <v>1263</v>
      </c>
      <c r="G17" s="12">
        <f t="shared" si="4"/>
        <v>87636</v>
      </c>
      <c r="H17" s="50">
        <f t="shared" si="4"/>
        <v>2098260</v>
      </c>
      <c r="I17" s="14">
        <f>SUM(I4:I15)</f>
        <v>1962934</v>
      </c>
      <c r="J17" s="14">
        <f>SUM(J4:J15)</f>
        <v>10672</v>
      </c>
      <c r="K17" s="14">
        <f>SUM(K4:K15)</f>
        <v>31290</v>
      </c>
      <c r="L17" s="14">
        <f>SUM(L4:L15)</f>
        <v>1916</v>
      </c>
      <c r="M17" s="14">
        <f>SUM(M3:M15)</f>
        <v>87636</v>
      </c>
      <c r="N17" s="16">
        <f>SUM(N3:N15)</f>
        <v>2094448</v>
      </c>
      <c r="O17" s="10">
        <f>SUM(O3:O15)</f>
        <v>-3812</v>
      </c>
    </row>
    <row r="18" spans="1:15" x14ac:dyDescent="0.35">
      <c r="A18" s="2" t="s">
        <v>201</v>
      </c>
      <c r="B18" s="2"/>
      <c r="C18" s="53">
        <f>C17/H17</f>
        <v>0.93769694890051758</v>
      </c>
      <c r="D18" s="53">
        <f>D17/H17</f>
        <v>5.0908848283816111E-3</v>
      </c>
      <c r="E18" s="53">
        <f>E17/H17</f>
        <v>1.4844204245422397E-2</v>
      </c>
      <c r="F18" s="53">
        <f>F17/H17</f>
        <v>6.0192731120070912E-4</v>
      </c>
      <c r="G18" s="53">
        <f>G17/H17</f>
        <v>4.1766034714477707E-2</v>
      </c>
      <c r="H18" s="53">
        <f>H17/H17</f>
        <v>1</v>
      </c>
      <c r="I18" s="53">
        <f>I17/N17</f>
        <v>0.93720827635730275</v>
      </c>
      <c r="J18" s="53">
        <f>J17/N17</f>
        <v>5.0953759654095016E-3</v>
      </c>
      <c r="K18" s="53">
        <f>K17/N17</f>
        <v>1.4939497184938465E-2</v>
      </c>
      <c r="L18" s="53">
        <f>L17/N17</f>
        <v>9.1479950803266541E-4</v>
      </c>
      <c r="M18" s="53">
        <f>M17/N17</f>
        <v>4.1842050984316634E-2</v>
      </c>
      <c r="N18" s="53">
        <f>N17/N17</f>
        <v>1</v>
      </c>
      <c r="O18" s="53"/>
    </row>
    <row r="22" spans="1:15" x14ac:dyDescent="0.35">
      <c r="A22" s="2" t="s">
        <v>18</v>
      </c>
    </row>
    <row r="23" spans="1:15" x14ac:dyDescent="0.35">
      <c r="A23" s="2" t="s">
        <v>21</v>
      </c>
    </row>
    <row r="24" spans="1:15" x14ac:dyDescent="0.35">
      <c r="A24" s="2" t="s">
        <v>202</v>
      </c>
    </row>
    <row r="25" spans="1:15" x14ac:dyDescent="0.35">
      <c r="A25" s="2" t="s">
        <v>203</v>
      </c>
    </row>
    <row r="26" spans="1:15" x14ac:dyDescent="0.35">
      <c r="A26" s="2" t="s">
        <v>204</v>
      </c>
    </row>
    <row r="27" spans="1:15" x14ac:dyDescent="0.35">
      <c r="A27" s="2" t="s">
        <v>205</v>
      </c>
    </row>
    <row r="28" spans="1:15" x14ac:dyDescent="0.35">
      <c r="A28" s="2" t="s">
        <v>206</v>
      </c>
    </row>
    <row r="30" spans="1:15" x14ac:dyDescent="0.35">
      <c r="A30" s="54" t="s">
        <v>207</v>
      </c>
      <c r="B30" s="55"/>
      <c r="C30" s="55"/>
      <c r="D30" s="55"/>
      <c r="E30" s="55"/>
      <c r="F30" s="55"/>
      <c r="G30" s="55"/>
      <c r="H30" s="55"/>
      <c r="I30" s="55"/>
      <c r="J30" s="55"/>
      <c r="K30" s="55"/>
      <c r="L30" s="55"/>
      <c r="M30" s="55"/>
    </row>
  </sheetData>
  <pageMargins left="0.7" right="0.7" top="0.75" bottom="0.75" header="0.3" footer="0.3"/>
  <pageSetup paperSize="9" orientation="portrait" horizontalDpi="4294967293"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a938ad1-8e81-45d7-9074-10b9479baec8" xsi:nil="true"/>
    <lcf76f155ced4ddcb4097134ff3c332f xmlns="3b2beb6e-f35c-469a-91e7-45d03655a8d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52DB5EA27AB74CA9FFC16CB7CCE43D" ma:contentTypeVersion="16" ma:contentTypeDescription="Create a new document." ma:contentTypeScope="" ma:versionID="0ea8a73cfc02d3acfdabbab3653ba915">
  <xsd:schema xmlns:xsd="http://www.w3.org/2001/XMLSchema" xmlns:xs="http://www.w3.org/2001/XMLSchema" xmlns:p="http://schemas.microsoft.com/office/2006/metadata/properties" xmlns:ns2="3b2beb6e-f35c-469a-91e7-45d03655a8dd" xmlns:ns3="8a938ad1-8e81-45d7-9074-10b9479baec8" targetNamespace="http://schemas.microsoft.com/office/2006/metadata/properties" ma:root="true" ma:fieldsID="ba29b572f1ed74cdc866412f07d7de6b" ns2:_="" ns3:_="">
    <xsd:import namespace="3b2beb6e-f35c-469a-91e7-45d03655a8dd"/>
    <xsd:import namespace="8a938ad1-8e81-45d7-9074-10b9479baec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2beb6e-f35c-469a-91e7-45d03655a8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eb53048-867d-4b92-888c-01f5d653802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a938ad1-8e81-45d7-9074-10b9479baec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85f1ddc-3bb2-4b7e-ba34-b991494f3d7c}" ma:internalName="TaxCatchAll" ma:showField="CatchAllData" ma:web="8a938ad1-8e81-45d7-9074-10b9479bae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1B9A4B-8420-4C54-A485-55F53A636899}">
  <ds:schemaRef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c8210509-a611-4a5b-9550-698b63efb7b0"/>
    <ds:schemaRef ds:uri="http://www.w3.org/XML/1998/namespace"/>
    <ds:schemaRef ds:uri="http://purl.org/dc/dcmitype/"/>
    <ds:schemaRef ds:uri="91658101-7241-4ea0-916c-234bfffb949a"/>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E6A08CE6-CD24-4533-8FB3-BEB62847243B}">
  <ds:schemaRefs>
    <ds:schemaRef ds:uri="http://schemas.microsoft.com/sharepoint/v3/contenttype/forms"/>
  </ds:schemaRefs>
</ds:datastoreItem>
</file>

<file path=customXml/itemProps3.xml><?xml version="1.0" encoding="utf-8"?>
<ds:datastoreItem xmlns:ds="http://schemas.openxmlformats.org/officeDocument/2006/customXml" ds:itemID="{4C954278-3959-49CE-8017-BA1752CBB4A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3</vt:i4>
      </vt:variant>
    </vt:vector>
  </HeadingPairs>
  <TitlesOfParts>
    <vt:vector size="3" baseType="lpstr">
      <vt:lpstr>Bronnen</vt:lpstr>
      <vt:lpstr>Basisbibliotheken</vt:lpstr>
      <vt:lpstr>Provincies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 van Spaandonk</dc:creator>
  <cp:lastModifiedBy>Mirjam Klaren</cp:lastModifiedBy>
  <cp:lastPrinted>2019-04-11T07:05:49Z</cp:lastPrinted>
  <dcterms:created xsi:type="dcterms:W3CDTF">2018-04-30T08:59:54Z</dcterms:created>
  <dcterms:modified xsi:type="dcterms:W3CDTF">2022-07-27T17:55:12Z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0x0101007952DB5EA27AB74CA9FFC16CB7CCE43D</vt:lpwstr>
  </property>
</Properties>
</file>